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19416" windowHeight="9528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433" i="1" l="1"/>
  <c r="F440" i="1"/>
  <c r="F434" i="1"/>
  <c r="F426" i="1"/>
  <c r="F424" i="1"/>
  <c r="F422" i="1"/>
  <c r="F407" i="1"/>
  <c r="F406" i="1" s="1"/>
  <c r="F400" i="1"/>
  <c r="F394" i="1"/>
  <c r="F392" i="1"/>
  <c r="F389" i="1"/>
  <c r="F376" i="1" s="1"/>
  <c r="F387" i="1"/>
  <c r="F377" i="1"/>
  <c r="F371" i="1"/>
  <c r="F369" i="1"/>
  <c r="F357" i="1"/>
  <c r="F348" i="1" l="1"/>
  <c r="F347" i="1" s="1"/>
  <c r="F345" i="1" l="1"/>
  <c r="F344" i="1" s="1"/>
  <c r="F339" i="1"/>
  <c r="F334" i="1"/>
  <c r="F314" i="1"/>
  <c r="F312" i="1"/>
  <c r="F309" i="1"/>
  <c r="F307" i="1"/>
  <c r="F305" i="1"/>
  <c r="F301" i="1"/>
  <c r="F283" i="1"/>
  <c r="F281" i="1"/>
  <c r="F270" i="1"/>
  <c r="F267" i="1"/>
  <c r="F247" i="1"/>
  <c r="F263" i="1"/>
  <c r="F249" i="1"/>
  <c r="F243" i="1"/>
  <c r="F229" i="1"/>
  <c r="F208" i="1"/>
  <c r="F188" i="1"/>
  <c r="F165" i="1"/>
  <c r="F162" i="1"/>
  <c r="F161" i="1" s="1"/>
  <c r="F159" i="1"/>
  <c r="F158" i="1" s="1"/>
  <c r="F144" i="1"/>
  <c r="F142" i="1"/>
  <c r="F137" i="1"/>
  <c r="F136" i="1" s="1"/>
  <c r="F128" i="1"/>
  <c r="F125" i="1"/>
  <c r="F97" i="1"/>
  <c r="F92" i="1"/>
  <c r="F86" i="1"/>
  <c r="F82" i="1"/>
  <c r="F81" i="1" s="1"/>
  <c r="F73" i="1"/>
  <c r="F69" i="1"/>
  <c r="F60" i="1"/>
  <c r="F58" i="1"/>
  <c r="F56" i="1"/>
  <c r="F40" i="1"/>
  <c r="F39" i="1" s="1"/>
  <c r="F31" i="1"/>
  <c r="F29" i="1"/>
  <c r="F9" i="1"/>
  <c r="F7" i="1"/>
  <c r="F280" i="1" l="1"/>
  <c r="F266" i="1"/>
  <c r="F164" i="1"/>
  <c r="F55" i="1"/>
  <c r="F85" i="1"/>
  <c r="F141" i="1"/>
  <c r="F68" i="1"/>
  <c r="F6" i="1"/>
  <c r="F444" i="1" l="1"/>
</calcChain>
</file>

<file path=xl/sharedStrings.xml><?xml version="1.0" encoding="utf-8"?>
<sst xmlns="http://schemas.openxmlformats.org/spreadsheetml/2006/main" count="437" uniqueCount="162">
  <si>
    <t xml:space="preserve">              Wykonanie wydatków budżetu gminy na dzień 30.09.2016</t>
  </si>
  <si>
    <t>Dział</t>
  </si>
  <si>
    <t>Rozdział</t>
  </si>
  <si>
    <t>§</t>
  </si>
  <si>
    <t>Nazwa</t>
  </si>
  <si>
    <t>ROLNICTWO I ŁOWIECTWO</t>
  </si>
  <si>
    <t>Melioracje wodne</t>
  </si>
  <si>
    <t>Dotacja celowa z budżetu na finansowanie lub dofinansowanie zadań zleconych do realizacji pozostałym jednostkom niezaliczanym do sektora finansów publicznych</t>
  </si>
  <si>
    <t>Infrastruktura wodociągowa i sanitacyjna wsi</t>
  </si>
  <si>
    <t>Wynagrodzenie osobowe pracowników</t>
  </si>
  <si>
    <t>Dodatkowe wynagrodzenie roczne</t>
  </si>
  <si>
    <t>Składki na ubezpieczenia społeczne</t>
  </si>
  <si>
    <t>Składki na Fundusz Pracy</t>
  </si>
  <si>
    <t>Wynagrodzenia bezosobowe</t>
  </si>
  <si>
    <t>Zakup materiałów i wyposażenia</t>
  </si>
  <si>
    <t>Zakup energii</t>
  </si>
  <si>
    <t>Zakup usług remontowych</t>
  </si>
  <si>
    <t>Zakup usług pozostałych</t>
  </si>
  <si>
    <t>Delegacje</t>
  </si>
  <si>
    <t>Różne opłaty i składki</t>
  </si>
  <si>
    <t>Odpisy na zakładowy fundusz świadczeń socjalnych</t>
  </si>
  <si>
    <t>Podatek od towarów i usług VAT</t>
  </si>
  <si>
    <t>Wydatki inwestycyjne jednostek budżetowych</t>
  </si>
  <si>
    <t>Izby rolnicze</t>
  </si>
  <si>
    <t>Wpłaty gmin na rzecz izb rolniczych w wysokości 2% uzyskanych wpływów z podatku rolnego</t>
  </si>
  <si>
    <t>Pozostała działalność</t>
  </si>
  <si>
    <t>Wynagrodzenie</t>
  </si>
  <si>
    <t>WYTWARZANIE I ZAOPATRYWANIE W ENERGIĘ, GAZ I WODĘ</t>
  </si>
  <si>
    <t>Dostarczanie wody</t>
  </si>
  <si>
    <t>Wynagrodzenia osobowe pracowników</t>
  </si>
  <si>
    <t>Podróże służbowe krajowe</t>
  </si>
  <si>
    <t>TRANSPORT I ŁĄCZNOŚĆ</t>
  </si>
  <si>
    <t>Lokalny transport zbiorowy</t>
  </si>
  <si>
    <t>Drogi publiczne powiatowe</t>
  </si>
  <si>
    <t>Zakup materiałów</t>
  </si>
  <si>
    <t>Drogi publiczne gminne</t>
  </si>
  <si>
    <t>GOSPODARKA MIESZKANIOWA</t>
  </si>
  <si>
    <t>Gospodarka gruntami i nieruchomościami</t>
  </si>
  <si>
    <t xml:space="preserve">Pozostałe podatki na rzecz budżetów jednostek samorządy terytorialnego </t>
  </si>
  <si>
    <t>Kary i odszkodowania wypłacone na rzecz osób fizycznych</t>
  </si>
  <si>
    <t>Opłaty za administrowanie i czynsze za budynki, lokale i pomieszczenia garażowe</t>
  </si>
  <si>
    <t>DZIAŁALNOŚĆ USŁUGOWA</t>
  </si>
  <si>
    <t>Plany przestrzennego zagospodarowania</t>
  </si>
  <si>
    <t>ADMINISTRACJA PUBLICZNA</t>
  </si>
  <si>
    <t>Urzędy Wojewódzkie</t>
  </si>
  <si>
    <t>Rady Gmin</t>
  </si>
  <si>
    <t>Różne wydatki na rzecz osób fizycznych</t>
  </si>
  <si>
    <t>Urzędy Gmin</t>
  </si>
  <si>
    <t>Wydatki osobowe niezaliczane do wynagrodzeń</t>
  </si>
  <si>
    <t>Wynagrodzenia agencyjno-prowizyjne</t>
  </si>
  <si>
    <t xml:space="preserve">  </t>
  </si>
  <si>
    <t>Wpłaty na Państwowy Fundusz Rehabilitacji Osób Niepełnosprawnych</t>
  </si>
  <si>
    <t>Zakup usług zdrowotnych</t>
  </si>
  <si>
    <r>
      <t>Opłaty z tytułu zakupu usług telekomun</t>
    </r>
    <r>
      <rPr>
        <sz val="8"/>
        <color rgb="FF000000"/>
        <rFont val="Arial"/>
        <family val="2"/>
        <charset val="238"/>
      </rPr>
      <t>ikacyjnych</t>
    </r>
  </si>
  <si>
    <t>Opłaty na rzecz budżetu państwa</t>
  </si>
  <si>
    <t>Opłaty na rzecz budżetów jednostek jst</t>
  </si>
  <si>
    <t>Koszty postępowania sądowego i prokuratorskiego</t>
  </si>
  <si>
    <t>Szkolenia pracowników niebędących członkami korpusu służby cywilnej</t>
  </si>
  <si>
    <t>Promocja jednostek samorządu terytorialnego</t>
  </si>
  <si>
    <t>Wpływy gmin i powiatów na rzecz innych jednostek samorządu terytorialnego oraz związków gmin lub związków powiatów na dofinansowanie zadań bieżących</t>
  </si>
  <si>
    <t>URZĘDY NACZELNYCH ORGANÓW WŁADZY PAŃSTWOWEJ KONTROLI I OCHRONY PRAWA ORAZ SĄDOWNICTWA</t>
  </si>
  <si>
    <t>Urzędy naczelnych organów władzy państwowej, kontroli i ochrony prawa</t>
  </si>
  <si>
    <t>BEZPIECZENSTWO PUBLICZNE I OCHRONA PRZECIWPOŻAROWA</t>
  </si>
  <si>
    <t>Ochotnicze straże pożarne</t>
  </si>
  <si>
    <t>Dotacje celowe z budżetu na finansowanie lub dofinansowanie zadań zleconych do realizacji stowarzyszeniom</t>
  </si>
  <si>
    <t>Opłaty z tytułu zakupu usług telekomunikacyjnych</t>
  </si>
  <si>
    <t>OBSŁUGA DŁUGU PUBLICZNEGO</t>
  </si>
  <si>
    <t>Obsługa papierów wartościowych, kredytów i pożyczek jednostek samorządu terytorialnego</t>
  </si>
  <si>
    <t>Odsetki od samorządowych papierów wartościowych</t>
  </si>
  <si>
    <t>RÓŻNE ROZLICZENIA</t>
  </si>
  <si>
    <t>Rezerwy ogólne i celowe</t>
  </si>
  <si>
    <t>OŚWIATA I WYCHOWANIE</t>
  </si>
  <si>
    <t>Szkoły podstawowe</t>
  </si>
  <si>
    <t>Dotacja podmiotowa z budżetu dla niepublicznej jednostki systemu oświaty</t>
  </si>
  <si>
    <t>Dotacja celowa z budżetu na finansowanie lub dofinansowanie zadań zleconych do realizacji stowarzyszeniom</t>
  </si>
  <si>
    <t>Dodatkowe wynagrodzenia osobowe</t>
  </si>
  <si>
    <t>Zakup pomocy dydaktycznych, naukowych i książek</t>
  </si>
  <si>
    <t xml:space="preserve">Zakup usług remontowych </t>
  </si>
  <si>
    <t xml:space="preserve">Zakup usług pozostałych </t>
  </si>
  <si>
    <t>Odpis na zakładowy fundusz świadczeń socjalnych</t>
  </si>
  <si>
    <t>Opłaty na rzecz budżetów jednostek samorządu terytorialnego</t>
  </si>
  <si>
    <t>Przedszkola</t>
  </si>
  <si>
    <t xml:space="preserve">Wynagrodzenia osobowe pracowników </t>
  </si>
  <si>
    <t xml:space="preserve">Dodatkowe wynagrodzenie roczne </t>
  </si>
  <si>
    <t xml:space="preserve">Składki na ubezpieczenia społeczne </t>
  </si>
  <si>
    <t xml:space="preserve">Składki na Fundusz Pracy </t>
  </si>
  <si>
    <t xml:space="preserve">Zakup materiałów i wyposażenia </t>
  </si>
  <si>
    <t> Różne opłaty i składki</t>
  </si>
  <si>
    <t xml:space="preserve">Odpis na zakładowy fundusz świadczeń socjalnych </t>
  </si>
  <si>
    <t>Gimnazjum</t>
  </si>
  <si>
    <t>Wynagrodzenie bezosobowe</t>
  </si>
  <si>
    <t>Zakup usług dostępu do sieci Internet</t>
  </si>
  <si>
    <t>Dowożenie uczniów do szkół</t>
  </si>
  <si>
    <t> Zakup usług remontowych</t>
  </si>
  <si>
    <t>Doskonalenie i doskonalenie nauczycieli</t>
  </si>
  <si>
    <t>Realizacja zadań wymagających stosowania specjalnej organizacji nauki i metod pracy dla dzieci w przedszkolach, oddziałach przedszkolnych w szkołach podstawowych i innych formach wychowania przedszkolnego</t>
  </si>
  <si>
    <t>Składki ZUS</t>
  </si>
  <si>
    <t>Zakup pomocy dydaktycznych</t>
  </si>
  <si>
    <t> 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</si>
  <si>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</si>
  <si>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OCHRONA ZDROWIA</t>
  </si>
  <si>
    <t>Zwalczanie narkomanii</t>
  </si>
  <si>
    <t>Przeciwdziałanie alkoholizmowi</t>
  </si>
  <si>
    <t>Wydatki na pomoc finansową udzieloną między jednostkami samorządu terytorialnego na dofinansowanie własnych zadań bieżących</t>
  </si>
  <si>
    <t>Dodatkowe wynagrodzenia roczne</t>
  </si>
  <si>
    <t>POMOC SPOŁECZNA</t>
  </si>
  <si>
    <t>Domy pomocy społecznej</t>
  </si>
  <si>
    <t>Zakup usług przez jednostki samorządu terytorialnego od innych jednostek samorządu terytorialnego</t>
  </si>
  <si>
    <t>Ośrodki wsparcia</t>
  </si>
  <si>
    <t>Zadania w zakresie przeciwdziałania przemocy w rodzinie</t>
  </si>
  <si>
    <t>Szkolenia pracowników nie będących członkami korpusu służby cywilnej</t>
  </si>
  <si>
    <t>Składki na ubezpieczenia zdrowotne opłacane za osoby pobierające niektóre świadczenia z pomocy społecznej</t>
  </si>
  <si>
    <t>Zasiłki i pomoc w naturze oraz składki na ubezpieczenia emerytalne i rentowe</t>
  </si>
  <si>
    <t>Świadczenia społeczne</t>
  </si>
  <si>
    <t>Dodatki mieszkaniowe</t>
  </si>
  <si>
    <t>Zasiłki stałe</t>
  </si>
  <si>
    <t>Ośrodki pomocy społecznej</t>
  </si>
  <si>
    <t>Usługi opiekuńcze i specjalistyczne usługi opiekuńcze</t>
  </si>
  <si>
    <t>EDUKACYJNA OPIEKA WYCHOWAWCZA</t>
  </si>
  <si>
    <t>Pomoc materialna dla uczniów</t>
  </si>
  <si>
    <t>Stypendia dla uczniów</t>
  </si>
  <si>
    <t>GOSPODARKA KOMUNALNA I OCHRONA ŚRODOWISKA</t>
  </si>
  <si>
    <t>Gospodarka ściekowa i ochrona wód</t>
  </si>
  <si>
    <t>Dotacja celowa na pomoc finansową udzielną między jednostkami samorządu terytorialnego na dofinansowanie własnych zadań bieżących</t>
  </si>
  <si>
    <t>Oczyszczanie miast i wsi</t>
  </si>
  <si>
    <t>Utrzymanie zieleni w miastach i gminach</t>
  </si>
  <si>
    <t>Schroniska dla zwierząt</t>
  </si>
  <si>
    <t>Wpłaty gmin i powiatów na rzecz innych jednostek samorządu terytorialnego oraz związków gmin lub związków powiatów na dofinansowanie zadań bieżących</t>
  </si>
  <si>
    <t>Oświetlenie ulic, placów i dróg</t>
  </si>
  <si>
    <t>Wydatki inwestycyjne</t>
  </si>
  <si>
    <t>KULTURA I OCHRONA DZIEDZICTWA NARODOWEGO</t>
  </si>
  <si>
    <t>Domy i ośrodki kultury, świetlice i kluby</t>
  </si>
  <si>
    <t>Pozostałe odsetki</t>
  </si>
  <si>
    <t>Biblioteki</t>
  </si>
  <si>
    <t>Dotacja podmiotowa z budżetu dla samorządowej instytucji kultury</t>
  </si>
  <si>
    <t>Ochrona zabytków i opieka nad zabytkami</t>
  </si>
  <si>
    <t>Zakup usług remontowo-konserwatorskich</t>
  </si>
  <si>
    <t>Dotacje celowe z budżetu jednostki samorządu terytorialnego, udzielona w trybie art. 221 ustawy, na finansowanie lub dofinansowanie zadań zleconych do realizacji organizacjom prowadzącym działalność pożytku publicznego</t>
  </si>
  <si>
    <t> Zakup usług pozostałych</t>
  </si>
  <si>
    <t> Różne opłaty składki</t>
  </si>
  <si>
    <t>KULTURA FIZYCZNA I SPORT</t>
  </si>
  <si>
    <t>Obiekty sportowe</t>
  </si>
  <si>
    <t>Zadania w zakresie kultury fizycznej i sportu</t>
  </si>
  <si>
    <t xml:space="preserve">OGÓŁEM WYDATKI </t>
  </si>
  <si>
    <t>Zwrot dotacji wykorzystanych niezgodnie z przeznaczeniem lub pobranych w nadmiernej wysokości</t>
  </si>
  <si>
    <t>Wykonanie na 30.09.2017</t>
  </si>
  <si>
    <t>zakup uslug zdrowotnych</t>
  </si>
  <si>
    <t>składki na Fundusz Pracy</t>
  </si>
  <si>
    <t>wydatki inwestycyjne</t>
  </si>
  <si>
    <t>wynagrodzenia osobowe pracowników</t>
  </si>
  <si>
    <t>składki na ubezpieczenia społeczne</t>
  </si>
  <si>
    <t>skladki na Fundusz Pracy</t>
  </si>
  <si>
    <t>zakup materiałów</t>
  </si>
  <si>
    <t xml:space="preserve">odsetki </t>
  </si>
  <si>
    <t>wydatki na inwestycje</t>
  </si>
  <si>
    <t>zakup usług pozostałych</t>
  </si>
  <si>
    <t>pomoc w zakresie dożywiania</t>
  </si>
  <si>
    <t>RODZINA</t>
  </si>
  <si>
    <t>Świadczenia wychowawcze</t>
  </si>
  <si>
    <t>Świadczenia rodzinne</t>
  </si>
  <si>
    <t>Wspieranie rodziny</t>
  </si>
  <si>
    <t>zakup uslug  jst od innych jst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</si>
</sst>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4" fillId="0" borderId="8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4" fillId="0" borderId="10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4" fontId="0" fillId="0" borderId="4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vertical="center" wrapText="1"/>
    </xf>
    <xf numFmtId="2" fontId="4" fillId="0" borderId="8" xfId="0" applyNumberFormat="1" applyFont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2" fontId="4" fillId="0" borderId="10" xfId="0" applyNumberFormat="1" applyFont="1" applyBorder="1" applyAlignment="1">
      <alignment horizontal="right" vertical="center"/>
    </xf>
    <xf numFmtId="2" fontId="4" fillId="0" borderId="13" xfId="0" applyNumberFormat="1" applyFont="1" applyBorder="1" applyAlignment="1">
      <alignment horizontal="right" vertical="center"/>
    </xf>
    <xf numFmtId="2" fontId="4" fillId="0" borderId="11" xfId="0" applyNumberFormat="1" applyFont="1" applyBorder="1" applyAlignment="1">
      <alignment horizontal="right" vertical="center"/>
    </xf>
    <xf numFmtId="2" fontId="4" fillId="0" borderId="12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4"/>
  <sheetViews>
    <sheetView tabSelected="1" view="pageLayout" zoomScaleNormal="100" workbookViewId="0">
      <selection activeCell="F341" sqref="F341:H341"/>
    </sheetView>
  </sheetViews>
  <sheetFormatPr defaultRowHeight="14.4" x14ac:dyDescent="0.3"/>
  <cols>
    <col min="1" max="1" width="5.6640625" customWidth="1"/>
    <col min="3" max="3" width="7.88671875" customWidth="1"/>
    <col min="4" max="4" width="18" customWidth="1"/>
    <col min="5" max="5" width="10.44140625" customWidth="1"/>
    <col min="8" max="8" width="12.109375" customWidth="1"/>
  </cols>
  <sheetData>
    <row r="1" spans="1:8" ht="15.6" x14ac:dyDescent="0.3">
      <c r="A1" s="108" t="s">
        <v>0</v>
      </c>
      <c r="B1" s="108"/>
      <c r="C1" s="108"/>
      <c r="D1" s="108"/>
      <c r="E1" s="108"/>
      <c r="F1" s="108"/>
      <c r="G1" s="109"/>
      <c r="H1" s="109"/>
    </row>
    <row r="2" spans="1:8" ht="15.75" x14ac:dyDescent="0.25">
      <c r="A2" s="108"/>
      <c r="B2" s="108"/>
      <c r="C2" s="108"/>
      <c r="D2" s="108"/>
      <c r="E2" s="109"/>
      <c r="F2" s="109"/>
      <c r="G2" s="109"/>
      <c r="H2" s="109"/>
    </row>
    <row r="3" spans="1:8" ht="15.75" x14ac:dyDescent="0.25">
      <c r="A3" s="108"/>
      <c r="B3" s="108"/>
      <c r="C3" s="108"/>
      <c r="D3" s="108"/>
      <c r="E3" s="109"/>
      <c r="F3" s="109"/>
      <c r="G3" s="109"/>
      <c r="H3" s="109"/>
    </row>
    <row r="4" spans="1:8" ht="16.5" thickBot="1" x14ac:dyDescent="0.3">
      <c r="A4" s="2"/>
      <c r="B4" s="2"/>
      <c r="C4" s="2"/>
      <c r="D4" s="113"/>
      <c r="E4" s="113"/>
      <c r="F4" s="113"/>
      <c r="G4" s="113"/>
      <c r="H4" s="3"/>
    </row>
    <row r="5" spans="1:8" ht="15" thickBot="1" x14ac:dyDescent="0.35">
      <c r="A5" s="4" t="s">
        <v>1</v>
      </c>
      <c r="B5" s="5" t="s">
        <v>2</v>
      </c>
      <c r="C5" s="5" t="s">
        <v>3</v>
      </c>
      <c r="D5" s="114" t="s">
        <v>4</v>
      </c>
      <c r="E5" s="115"/>
      <c r="F5" s="116" t="s">
        <v>145</v>
      </c>
      <c r="G5" s="117"/>
      <c r="H5" s="118"/>
    </row>
    <row r="6" spans="1:8" ht="25.5" customHeight="1" thickBot="1" x14ac:dyDescent="0.35">
      <c r="A6" s="6">
        <v>10</v>
      </c>
      <c r="B6" s="7"/>
      <c r="C6" s="7"/>
      <c r="D6" s="33" t="s">
        <v>5</v>
      </c>
      <c r="E6" s="34"/>
      <c r="F6" s="35">
        <f>SUM(F7+F9+F29+F31)</f>
        <v>660485</v>
      </c>
      <c r="G6" s="36"/>
      <c r="H6" s="37"/>
    </row>
    <row r="7" spans="1:8" ht="15.75" thickBot="1" x14ac:dyDescent="0.3">
      <c r="A7" s="8"/>
      <c r="B7" s="9">
        <v>1008</v>
      </c>
      <c r="C7" s="10"/>
      <c r="D7" s="31" t="s">
        <v>6</v>
      </c>
      <c r="E7" s="32"/>
      <c r="F7" s="25">
        <f xml:space="preserve"> SUM(F8)</f>
        <v>5000</v>
      </c>
      <c r="G7" s="29"/>
      <c r="H7" s="30"/>
    </row>
    <row r="8" spans="1:8" ht="102" customHeight="1" thickBot="1" x14ac:dyDescent="0.35">
      <c r="A8" s="8"/>
      <c r="B8" s="10"/>
      <c r="C8" s="9">
        <v>2830</v>
      </c>
      <c r="D8" s="23" t="s">
        <v>7</v>
      </c>
      <c r="E8" s="28"/>
      <c r="F8" s="25">
        <v>5000</v>
      </c>
      <c r="G8" s="79"/>
      <c r="H8" s="80"/>
    </row>
    <row r="9" spans="1:8" ht="38.25" customHeight="1" thickBot="1" x14ac:dyDescent="0.35">
      <c r="A9" s="8"/>
      <c r="B9" s="9">
        <v>1010</v>
      </c>
      <c r="C9" s="10"/>
      <c r="D9" s="31" t="s">
        <v>8</v>
      </c>
      <c r="E9" s="32"/>
      <c r="F9" s="25">
        <f>SUM(F10:H28)</f>
        <v>285779.98</v>
      </c>
      <c r="G9" s="79"/>
      <c r="H9" s="80"/>
    </row>
    <row r="10" spans="1:8" ht="38.25" customHeight="1" thickBot="1" x14ac:dyDescent="0.35">
      <c r="A10" s="8"/>
      <c r="B10" s="10"/>
      <c r="C10" s="9">
        <v>4010</v>
      </c>
      <c r="D10" s="23" t="s">
        <v>9</v>
      </c>
      <c r="E10" s="28"/>
      <c r="F10" s="25">
        <v>28492.5</v>
      </c>
      <c r="G10" s="79"/>
      <c r="H10" s="80"/>
    </row>
    <row r="11" spans="1:8" ht="38.25" customHeight="1" thickBot="1" x14ac:dyDescent="0.3">
      <c r="A11" s="8"/>
      <c r="B11" s="10"/>
      <c r="C11" s="9">
        <v>4040</v>
      </c>
      <c r="D11" s="23" t="s">
        <v>10</v>
      </c>
      <c r="E11" s="28"/>
      <c r="F11" s="25">
        <v>3031.95</v>
      </c>
      <c r="G11" s="29"/>
      <c r="H11" s="30"/>
    </row>
    <row r="12" spans="1:8" ht="38.25" customHeight="1" thickBot="1" x14ac:dyDescent="0.35">
      <c r="A12" s="8"/>
      <c r="B12" s="10"/>
      <c r="C12" s="9">
        <v>4110</v>
      </c>
      <c r="D12" s="23" t="s">
        <v>11</v>
      </c>
      <c r="E12" s="28"/>
      <c r="F12" s="25">
        <v>6414.03</v>
      </c>
      <c r="G12" s="29"/>
      <c r="H12" s="30"/>
    </row>
    <row r="13" spans="1:8" ht="25.5" customHeight="1" thickBot="1" x14ac:dyDescent="0.35">
      <c r="A13" s="8"/>
      <c r="B13" s="10"/>
      <c r="C13" s="9">
        <v>4120</v>
      </c>
      <c r="D13" s="23" t="s">
        <v>12</v>
      </c>
      <c r="E13" s="28"/>
      <c r="F13" s="78">
        <v>914.17</v>
      </c>
      <c r="G13" s="79"/>
      <c r="H13" s="80"/>
    </row>
    <row r="14" spans="1:8" ht="25.5" customHeight="1" thickBot="1" x14ac:dyDescent="0.35">
      <c r="A14" s="8"/>
      <c r="B14" s="10"/>
      <c r="C14" s="9">
        <v>4170</v>
      </c>
      <c r="D14" s="23" t="s">
        <v>13</v>
      </c>
      <c r="E14" s="28"/>
      <c r="F14" s="25">
        <v>5788.27</v>
      </c>
      <c r="G14" s="29"/>
      <c r="H14" s="30"/>
    </row>
    <row r="15" spans="1:8" x14ac:dyDescent="0.3">
      <c r="A15" s="67"/>
      <c r="B15" s="67"/>
      <c r="C15" s="69">
        <v>4210</v>
      </c>
      <c r="D15" s="39" t="s">
        <v>14</v>
      </c>
      <c r="E15" s="40"/>
      <c r="F15" s="43">
        <v>7823.54</v>
      </c>
      <c r="G15" s="71"/>
      <c r="H15" s="72"/>
    </row>
    <row r="16" spans="1:8" ht="25.5" customHeight="1" thickBot="1" x14ac:dyDescent="0.35">
      <c r="A16" s="68"/>
      <c r="B16" s="68"/>
      <c r="C16" s="107"/>
      <c r="D16" s="41"/>
      <c r="E16" s="42"/>
      <c r="F16" s="73"/>
      <c r="G16" s="74"/>
      <c r="H16" s="75"/>
    </row>
    <row r="17" spans="1:8" ht="15" thickBot="1" x14ac:dyDescent="0.35">
      <c r="A17" s="8"/>
      <c r="B17" s="10"/>
      <c r="C17" s="9">
        <v>4260</v>
      </c>
      <c r="D17" s="23" t="s">
        <v>15</v>
      </c>
      <c r="E17" s="28"/>
      <c r="F17" s="25">
        <v>36383.14</v>
      </c>
      <c r="G17" s="29"/>
      <c r="H17" s="30"/>
    </row>
    <row r="18" spans="1:8" ht="25.5" customHeight="1" thickBot="1" x14ac:dyDescent="0.35">
      <c r="A18" s="8"/>
      <c r="B18" s="10"/>
      <c r="C18" s="9">
        <v>4270</v>
      </c>
      <c r="D18" s="23" t="s">
        <v>16</v>
      </c>
      <c r="E18" s="28"/>
      <c r="F18" s="25">
        <v>11538.6</v>
      </c>
      <c r="G18" s="29"/>
      <c r="H18" s="30"/>
    </row>
    <row r="19" spans="1:8" ht="25.5" customHeight="1" thickBot="1" x14ac:dyDescent="0.35">
      <c r="A19" s="8"/>
      <c r="B19" s="10"/>
      <c r="C19" s="9">
        <v>4280</v>
      </c>
      <c r="D19" s="23" t="s">
        <v>52</v>
      </c>
      <c r="E19" s="24"/>
      <c r="F19" s="25">
        <v>0</v>
      </c>
      <c r="G19" s="26"/>
      <c r="H19" s="27"/>
    </row>
    <row r="20" spans="1:8" ht="25.5" customHeight="1" thickBot="1" x14ac:dyDescent="0.35">
      <c r="A20" s="8"/>
      <c r="B20" s="10"/>
      <c r="C20" s="9">
        <v>4300</v>
      </c>
      <c r="D20" s="23" t="s">
        <v>17</v>
      </c>
      <c r="E20" s="28"/>
      <c r="F20" s="25">
        <v>86597.119999999995</v>
      </c>
      <c r="G20" s="79"/>
      <c r="H20" s="80"/>
    </row>
    <row r="21" spans="1:8" ht="25.5" customHeight="1" thickBot="1" x14ac:dyDescent="0.35">
      <c r="A21" s="8"/>
      <c r="B21" s="10"/>
      <c r="C21" s="9">
        <v>4360</v>
      </c>
      <c r="D21" s="23" t="s">
        <v>65</v>
      </c>
      <c r="E21" s="24"/>
      <c r="F21" s="78">
        <v>309.37</v>
      </c>
      <c r="G21" s="26"/>
      <c r="H21" s="27"/>
    </row>
    <row r="22" spans="1:8" ht="15" thickBot="1" x14ac:dyDescent="0.35">
      <c r="A22" s="8"/>
      <c r="B22" s="10"/>
      <c r="C22" s="9">
        <v>4410</v>
      </c>
      <c r="D22" s="23" t="s">
        <v>18</v>
      </c>
      <c r="E22" s="28"/>
      <c r="F22" s="25">
        <v>2233.86</v>
      </c>
      <c r="G22" s="29"/>
      <c r="H22" s="30"/>
    </row>
    <row r="23" spans="1:8" ht="25.5" customHeight="1" thickBot="1" x14ac:dyDescent="0.35">
      <c r="A23" s="8"/>
      <c r="B23" s="9"/>
      <c r="C23" s="9">
        <v>4430</v>
      </c>
      <c r="D23" s="23" t="s">
        <v>19</v>
      </c>
      <c r="E23" s="28"/>
      <c r="F23" s="25">
        <v>6091.46</v>
      </c>
      <c r="G23" s="29"/>
      <c r="H23" s="30"/>
    </row>
    <row r="24" spans="1:8" ht="51" customHeight="1" thickBot="1" x14ac:dyDescent="0.35">
      <c r="A24" s="8"/>
      <c r="B24" s="10"/>
      <c r="C24" s="9">
        <v>4440</v>
      </c>
      <c r="D24" s="23" t="s">
        <v>20</v>
      </c>
      <c r="E24" s="28"/>
      <c r="F24" s="25">
        <v>1186</v>
      </c>
      <c r="G24" s="29"/>
      <c r="H24" s="30"/>
    </row>
    <row r="25" spans="1:8" x14ac:dyDescent="0.3">
      <c r="A25" s="67"/>
      <c r="B25" s="67"/>
      <c r="C25" s="69">
        <v>4530</v>
      </c>
      <c r="D25" s="39" t="s">
        <v>21</v>
      </c>
      <c r="E25" s="93"/>
      <c r="F25" s="96">
        <v>0</v>
      </c>
      <c r="G25" s="97"/>
      <c r="H25" s="98"/>
    </row>
    <row r="26" spans="1:8" ht="15" thickBot="1" x14ac:dyDescent="0.35">
      <c r="A26" s="68"/>
      <c r="B26" s="68"/>
      <c r="C26" s="70"/>
      <c r="D26" s="94"/>
      <c r="E26" s="95"/>
      <c r="F26" s="99"/>
      <c r="G26" s="100"/>
      <c r="H26" s="101"/>
    </row>
    <row r="27" spans="1:8" ht="35.25" customHeight="1" x14ac:dyDescent="0.3">
      <c r="A27" s="67"/>
      <c r="B27" s="67"/>
      <c r="C27" s="69">
        <v>6050</v>
      </c>
      <c r="D27" s="39" t="s">
        <v>22</v>
      </c>
      <c r="E27" s="93"/>
      <c r="F27" s="43">
        <v>88975.97</v>
      </c>
      <c r="G27" s="102"/>
      <c r="H27" s="103"/>
    </row>
    <row r="28" spans="1:8" ht="15" thickBot="1" x14ac:dyDescent="0.35">
      <c r="A28" s="68"/>
      <c r="B28" s="68"/>
      <c r="C28" s="70"/>
      <c r="D28" s="94"/>
      <c r="E28" s="95"/>
      <c r="F28" s="104"/>
      <c r="G28" s="105"/>
      <c r="H28" s="106"/>
    </row>
    <row r="29" spans="1:8" ht="15" thickBot="1" x14ac:dyDescent="0.35">
      <c r="A29" s="8"/>
      <c r="B29" s="9">
        <v>1030</v>
      </c>
      <c r="C29" s="10"/>
      <c r="D29" s="31" t="s">
        <v>23</v>
      </c>
      <c r="E29" s="32"/>
      <c r="F29" s="25">
        <f>SUM(F30)</f>
        <v>6087.73</v>
      </c>
      <c r="G29" s="29"/>
      <c r="H29" s="30"/>
    </row>
    <row r="30" spans="1:8" ht="76.5" customHeight="1" thickBot="1" x14ac:dyDescent="0.35">
      <c r="A30" s="8"/>
      <c r="B30" s="10"/>
      <c r="C30" s="9">
        <v>2850</v>
      </c>
      <c r="D30" s="23" t="s">
        <v>24</v>
      </c>
      <c r="E30" s="28"/>
      <c r="F30" s="25">
        <v>6087.73</v>
      </c>
      <c r="G30" s="29"/>
      <c r="H30" s="30"/>
    </row>
    <row r="31" spans="1:8" ht="25.5" customHeight="1" thickBot="1" x14ac:dyDescent="0.35">
      <c r="A31" s="8"/>
      <c r="B31" s="10">
        <v>1095</v>
      </c>
      <c r="C31" s="9"/>
      <c r="D31" s="31" t="s">
        <v>25</v>
      </c>
      <c r="E31" s="32"/>
      <c r="F31" s="25">
        <f>SUM(F32:H38)</f>
        <v>363617.29</v>
      </c>
      <c r="G31" s="79"/>
      <c r="H31" s="80"/>
    </row>
    <row r="32" spans="1:8" ht="15" thickBot="1" x14ac:dyDescent="0.35">
      <c r="A32" s="8"/>
      <c r="B32" s="10"/>
      <c r="C32" s="9">
        <v>4010</v>
      </c>
      <c r="D32" s="23" t="s">
        <v>26</v>
      </c>
      <c r="E32" s="28"/>
      <c r="F32" s="25">
        <v>1300</v>
      </c>
      <c r="G32" s="79"/>
      <c r="H32" s="80"/>
    </row>
    <row r="33" spans="1:8" ht="38.25" customHeight="1" thickBot="1" x14ac:dyDescent="0.35">
      <c r="A33" s="8"/>
      <c r="B33" s="10"/>
      <c r="C33" s="9">
        <v>4110</v>
      </c>
      <c r="D33" s="23" t="s">
        <v>11</v>
      </c>
      <c r="E33" s="28"/>
      <c r="F33" s="78">
        <v>343.8</v>
      </c>
      <c r="G33" s="79"/>
      <c r="H33" s="80"/>
    </row>
    <row r="34" spans="1:8" ht="25.5" customHeight="1" thickBot="1" x14ac:dyDescent="0.35">
      <c r="A34" s="8"/>
      <c r="B34" s="10"/>
      <c r="C34" s="9">
        <v>4120</v>
      </c>
      <c r="D34" s="23" t="s">
        <v>12</v>
      </c>
      <c r="E34" s="28"/>
      <c r="F34" s="78">
        <v>31.85</v>
      </c>
      <c r="G34" s="79"/>
      <c r="H34" s="80"/>
    </row>
    <row r="35" spans="1:8" ht="25.5" customHeight="1" thickBot="1" x14ac:dyDescent="0.35">
      <c r="A35" s="8"/>
      <c r="B35" s="10"/>
      <c r="C35" s="9">
        <v>4170</v>
      </c>
      <c r="D35" s="23" t="s">
        <v>90</v>
      </c>
      <c r="E35" s="24"/>
      <c r="F35" s="78">
        <v>700</v>
      </c>
      <c r="G35" s="26"/>
      <c r="H35" s="27"/>
    </row>
    <row r="36" spans="1:8" ht="25.5" customHeight="1" thickBot="1" x14ac:dyDescent="0.35">
      <c r="A36" s="8"/>
      <c r="B36" s="10"/>
      <c r="C36" s="9">
        <v>4210</v>
      </c>
      <c r="D36" s="23" t="s">
        <v>14</v>
      </c>
      <c r="E36" s="28"/>
      <c r="F36" s="25">
        <v>3421.48</v>
      </c>
      <c r="G36" s="29"/>
      <c r="H36" s="30"/>
    </row>
    <row r="37" spans="1:8" ht="25.5" customHeight="1" thickBot="1" x14ac:dyDescent="0.35">
      <c r="A37" s="8"/>
      <c r="B37" s="10"/>
      <c r="C37" s="9">
        <v>4300</v>
      </c>
      <c r="D37" s="23" t="s">
        <v>17</v>
      </c>
      <c r="E37" s="28"/>
      <c r="F37" s="25">
        <v>1302.5999999999999</v>
      </c>
      <c r="G37" s="29"/>
      <c r="H37" s="30"/>
    </row>
    <row r="38" spans="1:8" ht="25.5" customHeight="1" thickBot="1" x14ac:dyDescent="0.35">
      <c r="A38" s="8"/>
      <c r="B38" s="10"/>
      <c r="C38" s="9">
        <v>4430</v>
      </c>
      <c r="D38" s="23" t="s">
        <v>19</v>
      </c>
      <c r="E38" s="28"/>
      <c r="F38" s="25">
        <v>356517.56</v>
      </c>
      <c r="G38" s="79"/>
      <c r="H38" s="80"/>
    </row>
    <row r="39" spans="1:8" ht="51" customHeight="1" thickBot="1" x14ac:dyDescent="0.35">
      <c r="A39" s="6">
        <v>400</v>
      </c>
      <c r="B39" s="7"/>
      <c r="C39" s="7"/>
      <c r="D39" s="33" t="s">
        <v>27</v>
      </c>
      <c r="E39" s="34"/>
      <c r="F39" s="35">
        <f>SUM(F40)</f>
        <v>209341.99000000002</v>
      </c>
      <c r="G39" s="81"/>
      <c r="H39" s="82"/>
    </row>
    <row r="40" spans="1:8" ht="15" thickBot="1" x14ac:dyDescent="0.35">
      <c r="A40" s="8"/>
      <c r="B40" s="9">
        <v>40002</v>
      </c>
      <c r="C40" s="10"/>
      <c r="D40" s="31" t="s">
        <v>28</v>
      </c>
      <c r="E40" s="32"/>
      <c r="F40" s="25">
        <f>SUM(F41:H54)</f>
        <v>209341.99000000002</v>
      </c>
      <c r="G40" s="79"/>
      <c r="H40" s="80"/>
    </row>
    <row r="41" spans="1:8" ht="38.25" customHeight="1" thickBot="1" x14ac:dyDescent="0.35">
      <c r="A41" s="8"/>
      <c r="B41" s="10"/>
      <c r="C41" s="9">
        <v>4010</v>
      </c>
      <c r="D41" s="23" t="s">
        <v>29</v>
      </c>
      <c r="E41" s="28"/>
      <c r="F41" s="25">
        <v>28665.93</v>
      </c>
      <c r="G41" s="79"/>
      <c r="H41" s="80"/>
    </row>
    <row r="42" spans="1:8" ht="38.25" customHeight="1" thickBot="1" x14ac:dyDescent="0.35">
      <c r="A42" s="8"/>
      <c r="B42" s="10"/>
      <c r="C42" s="9">
        <v>4040</v>
      </c>
      <c r="D42" s="23" t="s">
        <v>10</v>
      </c>
      <c r="E42" s="28"/>
      <c r="F42" s="25">
        <v>3656.91</v>
      </c>
      <c r="G42" s="29"/>
      <c r="H42" s="30"/>
    </row>
    <row r="43" spans="1:8" ht="38.25" customHeight="1" thickBot="1" x14ac:dyDescent="0.35">
      <c r="A43" s="8"/>
      <c r="B43" s="10"/>
      <c r="C43" s="9">
        <v>4110</v>
      </c>
      <c r="D43" s="23" t="s">
        <v>11</v>
      </c>
      <c r="E43" s="28"/>
      <c r="F43" s="25">
        <v>7845.45</v>
      </c>
      <c r="G43" s="29"/>
      <c r="H43" s="30"/>
    </row>
    <row r="44" spans="1:8" ht="25.5" customHeight="1" thickBot="1" x14ac:dyDescent="0.35">
      <c r="A44" s="8"/>
      <c r="B44" s="10"/>
      <c r="C44" s="9">
        <v>4120</v>
      </c>
      <c r="D44" s="23" t="s">
        <v>12</v>
      </c>
      <c r="E44" s="28"/>
      <c r="F44" s="25">
        <v>1006.78</v>
      </c>
      <c r="G44" s="29"/>
      <c r="H44" s="30"/>
    </row>
    <row r="45" spans="1:8" ht="25.5" customHeight="1" thickBot="1" x14ac:dyDescent="0.35">
      <c r="A45" s="8"/>
      <c r="B45" s="10"/>
      <c r="C45" s="9">
        <v>4170</v>
      </c>
      <c r="D45" s="23" t="s">
        <v>13</v>
      </c>
      <c r="E45" s="28"/>
      <c r="F45" s="25">
        <v>13554.46</v>
      </c>
      <c r="G45" s="79"/>
      <c r="H45" s="80"/>
    </row>
    <row r="46" spans="1:8" ht="25.5" customHeight="1" thickBot="1" x14ac:dyDescent="0.35">
      <c r="A46" s="8"/>
      <c r="B46" s="10"/>
      <c r="C46" s="9">
        <v>4210</v>
      </c>
      <c r="D46" s="23" t="s">
        <v>14</v>
      </c>
      <c r="E46" s="28"/>
      <c r="F46" s="25">
        <v>16413.689999999999</v>
      </c>
      <c r="G46" s="79"/>
      <c r="H46" s="80"/>
    </row>
    <row r="47" spans="1:8" ht="15" thickBot="1" x14ac:dyDescent="0.35">
      <c r="A47" s="8"/>
      <c r="B47" s="10"/>
      <c r="C47" s="9">
        <v>4260</v>
      </c>
      <c r="D47" s="23" t="s">
        <v>15</v>
      </c>
      <c r="E47" s="28"/>
      <c r="F47" s="25">
        <v>73140.86</v>
      </c>
      <c r="G47" s="79"/>
      <c r="H47" s="80"/>
    </row>
    <row r="48" spans="1:8" ht="25.5" customHeight="1" thickBot="1" x14ac:dyDescent="0.35">
      <c r="A48" s="8"/>
      <c r="B48" s="10"/>
      <c r="C48" s="9">
        <v>4270</v>
      </c>
      <c r="D48" s="23" t="s">
        <v>16</v>
      </c>
      <c r="E48" s="28"/>
      <c r="F48" s="25">
        <v>29023.91</v>
      </c>
      <c r="G48" s="79"/>
      <c r="H48" s="80"/>
    </row>
    <row r="49" spans="1:8" ht="25.5" customHeight="1" thickBot="1" x14ac:dyDescent="0.35">
      <c r="A49" s="8"/>
      <c r="B49" s="10"/>
      <c r="C49" s="9">
        <v>4280</v>
      </c>
      <c r="D49" s="23" t="s">
        <v>146</v>
      </c>
      <c r="E49" s="24"/>
      <c r="F49" s="25">
        <v>0</v>
      </c>
      <c r="G49" s="26"/>
      <c r="H49" s="27"/>
    </row>
    <row r="50" spans="1:8" ht="25.5" customHeight="1" thickBot="1" x14ac:dyDescent="0.35">
      <c r="A50" s="8"/>
      <c r="B50" s="10"/>
      <c r="C50" s="9">
        <v>4300</v>
      </c>
      <c r="D50" s="23" t="s">
        <v>17</v>
      </c>
      <c r="E50" s="28"/>
      <c r="F50" s="25">
        <v>13051.22</v>
      </c>
      <c r="G50" s="79"/>
      <c r="H50" s="80"/>
    </row>
    <row r="51" spans="1:8" ht="25.5" customHeight="1" thickBot="1" x14ac:dyDescent="0.35">
      <c r="A51" s="8"/>
      <c r="B51" s="10"/>
      <c r="C51" s="9">
        <v>4410</v>
      </c>
      <c r="D51" s="23" t="s">
        <v>30</v>
      </c>
      <c r="E51" s="28"/>
      <c r="F51" s="25">
        <v>2592.7800000000002</v>
      </c>
      <c r="G51" s="29"/>
      <c r="H51" s="30"/>
    </row>
    <row r="52" spans="1:8" ht="25.5" customHeight="1" thickBot="1" x14ac:dyDescent="0.35">
      <c r="A52" s="8"/>
      <c r="B52" s="10"/>
      <c r="C52" s="9">
        <v>4430</v>
      </c>
      <c r="D52" s="23" t="s">
        <v>19</v>
      </c>
      <c r="E52" s="28"/>
      <c r="F52" s="25">
        <v>18611</v>
      </c>
      <c r="G52" s="79"/>
      <c r="H52" s="80"/>
    </row>
    <row r="53" spans="1:8" ht="51" customHeight="1" thickBot="1" x14ac:dyDescent="0.35">
      <c r="A53" s="8"/>
      <c r="B53" s="10"/>
      <c r="C53" s="9">
        <v>4440</v>
      </c>
      <c r="D53" s="23" t="s">
        <v>20</v>
      </c>
      <c r="E53" s="28"/>
      <c r="F53" s="25">
        <v>1779</v>
      </c>
      <c r="G53" s="79"/>
      <c r="H53" s="80"/>
    </row>
    <row r="54" spans="1:8" ht="25.5" customHeight="1" thickBot="1" x14ac:dyDescent="0.35">
      <c r="A54" s="8"/>
      <c r="B54" s="10"/>
      <c r="C54" s="9">
        <v>4530</v>
      </c>
      <c r="D54" s="23" t="s">
        <v>21</v>
      </c>
      <c r="E54" s="28"/>
      <c r="F54" s="78">
        <v>0</v>
      </c>
      <c r="G54" s="79"/>
      <c r="H54" s="80"/>
    </row>
    <row r="55" spans="1:8" ht="15" thickBot="1" x14ac:dyDescent="0.35">
      <c r="A55" s="6">
        <v>600</v>
      </c>
      <c r="B55" s="7"/>
      <c r="C55" s="7"/>
      <c r="D55" s="91" t="s">
        <v>31</v>
      </c>
      <c r="E55" s="92"/>
      <c r="F55" s="35">
        <f>SUM(F56+F58+F60)</f>
        <v>648221.92999999993</v>
      </c>
      <c r="G55" s="81"/>
      <c r="H55" s="82"/>
    </row>
    <row r="56" spans="1:8" ht="15" thickBot="1" x14ac:dyDescent="0.35">
      <c r="A56" s="8"/>
      <c r="B56" s="9">
        <v>60004</v>
      </c>
      <c r="C56" s="10"/>
      <c r="D56" s="87" t="s">
        <v>32</v>
      </c>
      <c r="E56" s="88"/>
      <c r="F56" s="25">
        <f>SUM(F57)</f>
        <v>10800</v>
      </c>
      <c r="G56" s="79"/>
      <c r="H56" s="80"/>
    </row>
    <row r="57" spans="1:8" ht="15" thickBot="1" x14ac:dyDescent="0.35">
      <c r="A57" s="8"/>
      <c r="B57" s="10"/>
      <c r="C57" s="9">
        <v>4300</v>
      </c>
      <c r="D57" s="89" t="s">
        <v>17</v>
      </c>
      <c r="E57" s="90"/>
      <c r="F57" s="25">
        <v>10800</v>
      </c>
      <c r="G57" s="79"/>
      <c r="H57" s="80"/>
    </row>
    <row r="58" spans="1:8" ht="15" thickBot="1" x14ac:dyDescent="0.35">
      <c r="A58" s="8"/>
      <c r="B58" s="9">
        <v>60014</v>
      </c>
      <c r="C58" s="9"/>
      <c r="D58" s="89" t="s">
        <v>33</v>
      </c>
      <c r="E58" s="90"/>
      <c r="F58" s="25">
        <f>SUM(F59)</f>
        <v>4941.4399999999996</v>
      </c>
      <c r="G58" s="79"/>
      <c r="H58" s="80"/>
    </row>
    <row r="59" spans="1:8" ht="15" thickBot="1" x14ac:dyDescent="0.35">
      <c r="A59" s="8"/>
      <c r="B59" s="9"/>
      <c r="C59" s="9">
        <v>4210</v>
      </c>
      <c r="D59" s="89" t="s">
        <v>34</v>
      </c>
      <c r="E59" s="90"/>
      <c r="F59" s="25">
        <v>4941.4399999999996</v>
      </c>
      <c r="G59" s="79"/>
      <c r="H59" s="80"/>
    </row>
    <row r="60" spans="1:8" ht="15" thickBot="1" x14ac:dyDescent="0.35">
      <c r="A60" s="8"/>
      <c r="B60" s="9">
        <v>60016</v>
      </c>
      <c r="C60" s="10"/>
      <c r="D60" s="87" t="s">
        <v>35</v>
      </c>
      <c r="E60" s="88"/>
      <c r="F60" s="25">
        <f>SUM(F61:H67)</f>
        <v>632480.49</v>
      </c>
      <c r="G60" s="29"/>
      <c r="H60" s="30"/>
    </row>
    <row r="61" spans="1:8" ht="38.25" customHeight="1" thickBot="1" x14ac:dyDescent="0.35">
      <c r="A61" s="8"/>
      <c r="B61" s="10"/>
      <c r="C61" s="9">
        <v>4110</v>
      </c>
      <c r="D61" s="23" t="s">
        <v>11</v>
      </c>
      <c r="E61" s="28"/>
      <c r="F61" s="78">
        <v>208.94</v>
      </c>
      <c r="G61" s="79"/>
      <c r="H61" s="80"/>
    </row>
    <row r="62" spans="1:8" ht="25.5" customHeight="1" thickBot="1" x14ac:dyDescent="0.35">
      <c r="A62" s="8"/>
      <c r="B62" s="10"/>
      <c r="C62" s="9">
        <v>4120</v>
      </c>
      <c r="D62" s="23" t="s">
        <v>12</v>
      </c>
      <c r="E62" s="28"/>
      <c r="F62" s="84">
        <v>0</v>
      </c>
      <c r="G62" s="85"/>
      <c r="H62" s="86"/>
    </row>
    <row r="63" spans="1:8" ht="25.5" customHeight="1" thickBot="1" x14ac:dyDescent="0.35">
      <c r="A63" s="8"/>
      <c r="B63" s="10"/>
      <c r="C63" s="9">
        <v>4170</v>
      </c>
      <c r="D63" s="23" t="s">
        <v>13</v>
      </c>
      <c r="E63" s="28"/>
      <c r="F63" s="25">
        <v>1215.5</v>
      </c>
      <c r="G63" s="79"/>
      <c r="H63" s="80"/>
    </row>
    <row r="64" spans="1:8" ht="25.5" customHeight="1" thickBot="1" x14ac:dyDescent="0.35">
      <c r="A64" s="8"/>
      <c r="B64" s="10"/>
      <c r="C64" s="9">
        <v>4210</v>
      </c>
      <c r="D64" s="23" t="s">
        <v>14</v>
      </c>
      <c r="E64" s="28"/>
      <c r="F64" s="25">
        <v>35351.440000000002</v>
      </c>
      <c r="G64" s="79"/>
      <c r="H64" s="80"/>
    </row>
    <row r="65" spans="1:8" ht="25.5" customHeight="1" thickBot="1" x14ac:dyDescent="0.35">
      <c r="A65" s="8"/>
      <c r="B65" s="10"/>
      <c r="C65" s="9">
        <v>4270</v>
      </c>
      <c r="D65" s="23" t="s">
        <v>16</v>
      </c>
      <c r="E65" s="28"/>
      <c r="F65" s="25">
        <v>6496</v>
      </c>
      <c r="G65" s="79"/>
      <c r="H65" s="80"/>
    </row>
    <row r="66" spans="1:8" ht="25.5" customHeight="1" thickBot="1" x14ac:dyDescent="0.35">
      <c r="A66" s="8"/>
      <c r="B66" s="10"/>
      <c r="C66" s="9">
        <v>4300</v>
      </c>
      <c r="D66" s="23" t="s">
        <v>17</v>
      </c>
      <c r="E66" s="28"/>
      <c r="F66" s="25">
        <v>27171.02</v>
      </c>
      <c r="G66" s="79"/>
      <c r="H66" s="80"/>
    </row>
    <row r="67" spans="1:8" ht="51" customHeight="1" thickBot="1" x14ac:dyDescent="0.35">
      <c r="A67" s="8"/>
      <c r="B67" s="10"/>
      <c r="C67" s="9">
        <v>6050</v>
      </c>
      <c r="D67" s="23" t="s">
        <v>22</v>
      </c>
      <c r="E67" s="28"/>
      <c r="F67" s="25">
        <v>562037.59</v>
      </c>
      <c r="G67" s="79"/>
      <c r="H67" s="80"/>
    </row>
    <row r="68" spans="1:8" ht="25.5" customHeight="1" thickBot="1" x14ac:dyDescent="0.35">
      <c r="A68" s="6">
        <v>700</v>
      </c>
      <c r="B68" s="7"/>
      <c r="C68" s="7"/>
      <c r="D68" s="33" t="s">
        <v>36</v>
      </c>
      <c r="E68" s="34"/>
      <c r="F68" s="35">
        <f>SUM(F69+F73)</f>
        <v>104745.93</v>
      </c>
      <c r="G68" s="81"/>
      <c r="H68" s="82"/>
    </row>
    <row r="69" spans="1:8" ht="38.25" customHeight="1" thickBot="1" x14ac:dyDescent="0.35">
      <c r="A69" s="8"/>
      <c r="B69" s="9">
        <v>70005</v>
      </c>
      <c r="C69" s="10"/>
      <c r="D69" s="31" t="s">
        <v>37</v>
      </c>
      <c r="E69" s="32"/>
      <c r="F69" s="25">
        <f>SUM(F70:H72)</f>
        <v>22207.97</v>
      </c>
      <c r="G69" s="79"/>
      <c r="H69" s="80"/>
    </row>
    <row r="70" spans="1:8" ht="25.5" customHeight="1" thickBot="1" x14ac:dyDescent="0.35">
      <c r="A70" s="8"/>
      <c r="B70" s="10"/>
      <c r="C70" s="9">
        <v>4300</v>
      </c>
      <c r="D70" s="23" t="s">
        <v>17</v>
      </c>
      <c r="E70" s="28"/>
      <c r="F70" s="25">
        <v>21937.97</v>
      </c>
      <c r="G70" s="79"/>
      <c r="H70" s="80"/>
    </row>
    <row r="71" spans="1:8" ht="63.75" customHeight="1" thickBot="1" x14ac:dyDescent="0.35">
      <c r="A71" s="8"/>
      <c r="B71" s="10"/>
      <c r="C71" s="9">
        <v>4500</v>
      </c>
      <c r="D71" s="23" t="s">
        <v>38</v>
      </c>
      <c r="E71" s="28"/>
      <c r="F71" s="84">
        <v>270</v>
      </c>
      <c r="G71" s="85"/>
      <c r="H71" s="86"/>
    </row>
    <row r="72" spans="1:8" ht="51" customHeight="1" thickBot="1" x14ac:dyDescent="0.35">
      <c r="A72" s="8"/>
      <c r="B72" s="10"/>
      <c r="C72" s="9">
        <v>4590</v>
      </c>
      <c r="D72" s="23" t="s">
        <v>39</v>
      </c>
      <c r="E72" s="28"/>
      <c r="F72" s="78">
        <v>0</v>
      </c>
      <c r="G72" s="79"/>
      <c r="H72" s="80"/>
    </row>
    <row r="73" spans="1:8" ht="25.5" customHeight="1" thickBot="1" x14ac:dyDescent="0.35">
      <c r="A73" s="8"/>
      <c r="B73" s="9">
        <v>70095</v>
      </c>
      <c r="C73" s="10"/>
      <c r="D73" s="31" t="s">
        <v>25</v>
      </c>
      <c r="E73" s="32"/>
      <c r="F73" s="25">
        <f>SUM(F74:H80)</f>
        <v>82537.959999999992</v>
      </c>
      <c r="G73" s="79"/>
      <c r="H73" s="80"/>
    </row>
    <row r="74" spans="1:8" ht="25.5" customHeight="1" thickBot="1" x14ac:dyDescent="0.35">
      <c r="A74" s="8"/>
      <c r="B74" s="10"/>
      <c r="C74" s="9">
        <v>4210</v>
      </c>
      <c r="D74" s="23" t="s">
        <v>14</v>
      </c>
      <c r="E74" s="28"/>
      <c r="F74" s="25">
        <v>20525.28</v>
      </c>
      <c r="G74" s="79"/>
      <c r="H74" s="80"/>
    </row>
    <row r="75" spans="1:8" ht="15" thickBot="1" x14ac:dyDescent="0.35">
      <c r="A75" s="8"/>
      <c r="B75" s="10"/>
      <c r="C75" s="9">
        <v>4260</v>
      </c>
      <c r="D75" s="23" t="s">
        <v>15</v>
      </c>
      <c r="E75" s="28"/>
      <c r="F75" s="25">
        <v>3368.91</v>
      </c>
      <c r="G75" s="79"/>
      <c r="H75" s="80"/>
    </row>
    <row r="76" spans="1:8" ht="25.5" customHeight="1" thickBot="1" x14ac:dyDescent="0.35">
      <c r="A76" s="8"/>
      <c r="B76" s="10"/>
      <c r="C76" s="9">
        <v>4270</v>
      </c>
      <c r="D76" s="23" t="s">
        <v>16</v>
      </c>
      <c r="E76" s="28"/>
      <c r="F76" s="25">
        <v>35910.910000000003</v>
      </c>
      <c r="G76" s="79"/>
      <c r="H76" s="80"/>
    </row>
    <row r="77" spans="1:8" ht="25.5" customHeight="1" thickBot="1" x14ac:dyDescent="0.35">
      <c r="A77" s="8"/>
      <c r="B77" s="10"/>
      <c r="C77" s="9">
        <v>4300</v>
      </c>
      <c r="D77" s="23" t="s">
        <v>17</v>
      </c>
      <c r="E77" s="28"/>
      <c r="F77" s="25">
        <v>4073</v>
      </c>
      <c r="G77" s="29"/>
      <c r="H77" s="30"/>
    </row>
    <row r="78" spans="1:8" ht="76.5" customHeight="1" thickBot="1" x14ac:dyDescent="0.35">
      <c r="A78" s="8"/>
      <c r="B78" s="10"/>
      <c r="C78" s="9">
        <v>4400</v>
      </c>
      <c r="D78" s="23" t="s">
        <v>40</v>
      </c>
      <c r="E78" s="28"/>
      <c r="F78" s="25">
        <v>3904.68</v>
      </c>
      <c r="G78" s="79"/>
      <c r="H78" s="80"/>
    </row>
    <row r="79" spans="1:8" ht="31.2" customHeight="1" thickBot="1" x14ac:dyDescent="0.35">
      <c r="A79" s="8"/>
      <c r="B79" s="10"/>
      <c r="C79" s="9">
        <v>4430</v>
      </c>
      <c r="D79" s="23" t="s">
        <v>19</v>
      </c>
      <c r="E79" s="24"/>
      <c r="F79" s="25">
        <v>-1</v>
      </c>
      <c r="G79" s="26"/>
      <c r="H79" s="27"/>
    </row>
    <row r="80" spans="1:8" ht="51" customHeight="1" thickBot="1" x14ac:dyDescent="0.35">
      <c r="A80" s="8"/>
      <c r="B80" s="10"/>
      <c r="C80" s="9">
        <v>6050</v>
      </c>
      <c r="D80" s="23" t="s">
        <v>22</v>
      </c>
      <c r="E80" s="28"/>
      <c r="F80" s="25">
        <v>14756.18</v>
      </c>
      <c r="G80" s="79"/>
      <c r="H80" s="80"/>
    </row>
    <row r="81" spans="1:8" ht="25.5" customHeight="1" thickBot="1" x14ac:dyDescent="0.35">
      <c r="A81" s="6">
        <v>710</v>
      </c>
      <c r="B81" s="7"/>
      <c r="C81" s="7"/>
      <c r="D81" s="33" t="s">
        <v>41</v>
      </c>
      <c r="E81" s="34"/>
      <c r="F81" s="35">
        <f>SUM(F82)</f>
        <v>8040</v>
      </c>
      <c r="G81" s="36"/>
      <c r="H81" s="37"/>
    </row>
    <row r="82" spans="1:8" ht="38.25" customHeight="1" thickBot="1" x14ac:dyDescent="0.35">
      <c r="A82" s="8"/>
      <c r="B82" s="9">
        <v>71004</v>
      </c>
      <c r="C82" s="10"/>
      <c r="D82" s="31" t="s">
        <v>42</v>
      </c>
      <c r="E82" s="32"/>
      <c r="F82" s="25">
        <f>SUM(F83:H84)</f>
        <v>8040</v>
      </c>
      <c r="G82" s="29"/>
      <c r="H82" s="30"/>
    </row>
    <row r="83" spans="1:8" ht="38.25" customHeight="1" thickBot="1" x14ac:dyDescent="0.35">
      <c r="A83" s="8"/>
      <c r="B83" s="9"/>
      <c r="C83" s="10">
        <v>4170</v>
      </c>
      <c r="D83" s="23" t="s">
        <v>90</v>
      </c>
      <c r="E83" s="83"/>
      <c r="F83" s="25">
        <v>0</v>
      </c>
      <c r="G83" s="26"/>
      <c r="H83" s="27"/>
    </row>
    <row r="84" spans="1:8" ht="25.5" customHeight="1" thickBot="1" x14ac:dyDescent="0.35">
      <c r="A84" s="8"/>
      <c r="B84" s="10"/>
      <c r="C84" s="9">
        <v>4300</v>
      </c>
      <c r="D84" s="23" t="s">
        <v>17</v>
      </c>
      <c r="E84" s="28"/>
      <c r="F84" s="25">
        <v>8040</v>
      </c>
      <c r="G84" s="79"/>
      <c r="H84" s="80"/>
    </row>
    <row r="85" spans="1:8" ht="25.5" customHeight="1" thickBot="1" x14ac:dyDescent="0.35">
      <c r="A85" s="6">
        <v>750</v>
      </c>
      <c r="B85" s="7"/>
      <c r="C85" s="7"/>
      <c r="D85" s="33" t="s">
        <v>43</v>
      </c>
      <c r="E85" s="34"/>
      <c r="F85" s="35">
        <f>SUM(F86+F92+F97+F125+F128)</f>
        <v>1579152.0400000003</v>
      </c>
      <c r="G85" s="81"/>
      <c r="H85" s="82"/>
    </row>
    <row r="86" spans="1:8" ht="25.5" customHeight="1" thickBot="1" x14ac:dyDescent="0.35">
      <c r="A86" s="8"/>
      <c r="B86" s="9">
        <v>75011</v>
      </c>
      <c r="C86" s="10"/>
      <c r="D86" s="31" t="s">
        <v>44</v>
      </c>
      <c r="E86" s="32"/>
      <c r="F86" s="25">
        <f>SUM(F87:H91)</f>
        <v>29744.69</v>
      </c>
      <c r="G86" s="79"/>
      <c r="H86" s="80"/>
    </row>
    <row r="87" spans="1:8" ht="38.25" customHeight="1" thickBot="1" x14ac:dyDescent="0.35">
      <c r="A87" s="8"/>
      <c r="B87" s="9"/>
      <c r="C87" s="10">
        <v>4010</v>
      </c>
      <c r="D87" s="23" t="s">
        <v>29</v>
      </c>
      <c r="E87" s="28"/>
      <c r="F87" s="25">
        <v>21038</v>
      </c>
      <c r="G87" s="79"/>
      <c r="H87" s="80"/>
    </row>
    <row r="88" spans="1:8" ht="38.25" customHeight="1" thickBot="1" x14ac:dyDescent="0.35">
      <c r="A88" s="8"/>
      <c r="B88" s="9"/>
      <c r="C88" s="10">
        <v>4040</v>
      </c>
      <c r="D88" s="23" t="s">
        <v>10</v>
      </c>
      <c r="E88" s="28"/>
      <c r="F88" s="25">
        <v>2633.69</v>
      </c>
      <c r="G88" s="79"/>
      <c r="H88" s="80"/>
    </row>
    <row r="89" spans="1:8" ht="38.25" customHeight="1" thickBot="1" x14ac:dyDescent="0.35">
      <c r="A89" s="8"/>
      <c r="B89" s="9"/>
      <c r="C89" s="10">
        <v>4110</v>
      </c>
      <c r="D89" s="23" t="s">
        <v>11</v>
      </c>
      <c r="E89" s="28"/>
      <c r="F89" s="25">
        <v>4656</v>
      </c>
      <c r="G89" s="79"/>
      <c r="H89" s="80"/>
    </row>
    <row r="90" spans="1:8" ht="25.5" customHeight="1" thickBot="1" x14ac:dyDescent="0.35">
      <c r="A90" s="8"/>
      <c r="B90" s="9"/>
      <c r="C90" s="10">
        <v>4120</v>
      </c>
      <c r="D90" s="23" t="s">
        <v>147</v>
      </c>
      <c r="E90" s="28"/>
      <c r="F90" s="78">
        <v>231</v>
      </c>
      <c r="G90" s="79"/>
      <c r="H90" s="80"/>
    </row>
    <row r="91" spans="1:8" ht="51" customHeight="1" thickBot="1" x14ac:dyDescent="0.35">
      <c r="A91" s="8"/>
      <c r="B91" s="9"/>
      <c r="C91" s="10">
        <v>4440</v>
      </c>
      <c r="D91" s="23" t="s">
        <v>20</v>
      </c>
      <c r="E91" s="28"/>
      <c r="F91" s="25">
        <v>1186</v>
      </c>
      <c r="G91" s="79"/>
      <c r="H91" s="80"/>
    </row>
    <row r="92" spans="1:8" ht="15" thickBot="1" x14ac:dyDescent="0.35">
      <c r="A92" s="8"/>
      <c r="B92" s="9">
        <v>75022</v>
      </c>
      <c r="C92" s="10"/>
      <c r="D92" s="31" t="s">
        <v>45</v>
      </c>
      <c r="E92" s="32"/>
      <c r="F92" s="25">
        <f>SUM(F93:H96)</f>
        <v>76153.48</v>
      </c>
      <c r="G92" s="79"/>
      <c r="H92" s="80"/>
    </row>
    <row r="93" spans="1:8" ht="38.25" customHeight="1" thickBot="1" x14ac:dyDescent="0.35">
      <c r="A93" s="8"/>
      <c r="B93" s="10"/>
      <c r="C93" s="9">
        <v>3030</v>
      </c>
      <c r="D93" s="23" t="s">
        <v>46</v>
      </c>
      <c r="E93" s="28"/>
      <c r="F93" s="25">
        <v>65467.94</v>
      </c>
      <c r="G93" s="79"/>
      <c r="H93" s="80"/>
    </row>
    <row r="94" spans="1:8" ht="25.5" customHeight="1" thickBot="1" x14ac:dyDescent="0.35">
      <c r="A94" s="8"/>
      <c r="B94" s="10"/>
      <c r="C94" s="9">
        <v>4210</v>
      </c>
      <c r="D94" s="23" t="s">
        <v>14</v>
      </c>
      <c r="E94" s="28"/>
      <c r="F94" s="25">
        <v>3049.48</v>
      </c>
      <c r="G94" s="79"/>
      <c r="H94" s="80"/>
    </row>
    <row r="95" spans="1:8" ht="25.5" customHeight="1" thickBot="1" x14ac:dyDescent="0.35">
      <c r="A95" s="8"/>
      <c r="B95" s="10"/>
      <c r="C95" s="9">
        <v>4300</v>
      </c>
      <c r="D95" s="23" t="s">
        <v>17</v>
      </c>
      <c r="E95" s="28"/>
      <c r="F95" s="78">
        <v>637.05999999999995</v>
      </c>
      <c r="G95" s="79"/>
      <c r="H95" s="80"/>
    </row>
    <row r="96" spans="1:8" ht="25.5" customHeight="1" thickBot="1" x14ac:dyDescent="0.35">
      <c r="A96" s="8"/>
      <c r="B96" s="10"/>
      <c r="C96" s="9">
        <v>6060</v>
      </c>
      <c r="D96" s="23" t="s">
        <v>148</v>
      </c>
      <c r="E96" s="24"/>
      <c r="F96" s="25">
        <v>6999</v>
      </c>
      <c r="G96" s="26"/>
      <c r="H96" s="27"/>
    </row>
    <row r="97" spans="1:8" ht="15" thickBot="1" x14ac:dyDescent="0.35">
      <c r="A97" s="8"/>
      <c r="B97" s="9">
        <v>75023</v>
      </c>
      <c r="C97" s="10"/>
      <c r="D97" s="31" t="s">
        <v>47</v>
      </c>
      <c r="E97" s="32"/>
      <c r="F97" s="25">
        <f>SUM(F98:H124)</f>
        <v>1405091.0600000003</v>
      </c>
      <c r="G97" s="79"/>
      <c r="H97" s="80"/>
    </row>
    <row r="98" spans="1:8" ht="38.25" customHeight="1" thickBot="1" x14ac:dyDescent="0.35">
      <c r="A98" s="8"/>
      <c r="B98" s="10"/>
      <c r="C98" s="9">
        <v>3020</v>
      </c>
      <c r="D98" s="23" t="s">
        <v>48</v>
      </c>
      <c r="E98" s="28"/>
      <c r="F98" s="25">
        <v>3086.2</v>
      </c>
      <c r="G98" s="79"/>
      <c r="H98" s="80"/>
    </row>
    <row r="99" spans="1:8" ht="38.25" customHeight="1" thickBot="1" x14ac:dyDescent="0.35">
      <c r="A99" s="8"/>
      <c r="B99" s="10"/>
      <c r="C99" s="9">
        <v>4010</v>
      </c>
      <c r="D99" s="23" t="s">
        <v>29</v>
      </c>
      <c r="E99" s="28"/>
      <c r="F99" s="25">
        <v>860325.09</v>
      </c>
      <c r="G99" s="79"/>
      <c r="H99" s="80"/>
    </row>
    <row r="100" spans="1:8" ht="38.25" customHeight="1" thickBot="1" x14ac:dyDescent="0.35">
      <c r="A100" s="8"/>
      <c r="B100" s="10"/>
      <c r="C100" s="9">
        <v>4017</v>
      </c>
      <c r="D100" s="23" t="s">
        <v>149</v>
      </c>
      <c r="E100" s="24"/>
      <c r="F100" s="25">
        <v>8024</v>
      </c>
      <c r="G100" s="26"/>
      <c r="H100" s="27"/>
    </row>
    <row r="101" spans="1:8" ht="38.25" customHeight="1" thickBot="1" x14ac:dyDescent="0.35">
      <c r="A101" s="8"/>
      <c r="B101" s="10"/>
      <c r="C101" s="9">
        <v>4040</v>
      </c>
      <c r="D101" s="23" t="s">
        <v>10</v>
      </c>
      <c r="E101" s="28"/>
      <c r="F101" s="25">
        <v>81581.509999999995</v>
      </c>
      <c r="G101" s="79"/>
      <c r="H101" s="80"/>
    </row>
    <row r="102" spans="1:8" ht="38.25" customHeight="1" thickBot="1" x14ac:dyDescent="0.35">
      <c r="A102" s="8"/>
      <c r="B102" s="10"/>
      <c r="C102" s="9">
        <v>4100</v>
      </c>
      <c r="D102" s="23" t="s">
        <v>49</v>
      </c>
      <c r="E102" s="28"/>
      <c r="F102" s="25">
        <v>12460</v>
      </c>
      <c r="G102" s="79"/>
      <c r="H102" s="80"/>
    </row>
    <row r="103" spans="1:8" ht="38.25" customHeight="1" thickBot="1" x14ac:dyDescent="0.35">
      <c r="A103" s="8"/>
      <c r="B103" s="10" t="s">
        <v>50</v>
      </c>
      <c r="C103" s="9">
        <v>4110</v>
      </c>
      <c r="D103" s="23" t="s">
        <v>11</v>
      </c>
      <c r="E103" s="28"/>
      <c r="F103" s="25">
        <v>150886.73000000001</v>
      </c>
      <c r="G103" s="79"/>
      <c r="H103" s="80"/>
    </row>
    <row r="104" spans="1:8" ht="38.25" customHeight="1" thickBot="1" x14ac:dyDescent="0.35">
      <c r="A104" s="8"/>
      <c r="B104" s="10"/>
      <c r="C104" s="9">
        <v>4417</v>
      </c>
      <c r="D104" s="23" t="s">
        <v>150</v>
      </c>
      <c r="E104" s="24"/>
      <c r="F104" s="25">
        <v>1379.32</v>
      </c>
      <c r="G104" s="26"/>
      <c r="H104" s="27"/>
    </row>
    <row r="105" spans="1:8" ht="25.5" customHeight="1" thickBot="1" x14ac:dyDescent="0.35">
      <c r="A105" s="8"/>
      <c r="B105" s="10"/>
      <c r="C105" s="9">
        <v>4120</v>
      </c>
      <c r="D105" s="23" t="s">
        <v>12</v>
      </c>
      <c r="E105" s="28"/>
      <c r="F105" s="25">
        <v>17693.66</v>
      </c>
      <c r="G105" s="29"/>
      <c r="H105" s="30"/>
    </row>
    <row r="106" spans="1:8" ht="25.5" customHeight="1" thickBot="1" x14ac:dyDescent="0.35">
      <c r="A106" s="8"/>
      <c r="B106" s="10"/>
      <c r="C106" s="9">
        <v>4127</v>
      </c>
      <c r="D106" s="23" t="s">
        <v>151</v>
      </c>
      <c r="E106" s="24"/>
      <c r="F106" s="78">
        <v>196.59</v>
      </c>
      <c r="G106" s="26"/>
      <c r="H106" s="27"/>
    </row>
    <row r="107" spans="1:8" ht="51" customHeight="1" thickBot="1" x14ac:dyDescent="0.35">
      <c r="A107" s="8"/>
      <c r="B107" s="10"/>
      <c r="C107" s="9">
        <v>4140</v>
      </c>
      <c r="D107" s="23" t="s">
        <v>51</v>
      </c>
      <c r="E107" s="28"/>
      <c r="F107" s="25">
        <v>2852</v>
      </c>
      <c r="G107" s="29"/>
      <c r="H107" s="30"/>
    </row>
    <row r="108" spans="1:8" ht="25.5" customHeight="1" thickBot="1" x14ac:dyDescent="0.35">
      <c r="A108" s="8"/>
      <c r="B108" s="10" t="s">
        <v>50</v>
      </c>
      <c r="C108" s="9">
        <v>4170</v>
      </c>
      <c r="D108" s="23" t="s">
        <v>13</v>
      </c>
      <c r="E108" s="28"/>
      <c r="F108" s="25">
        <v>8426</v>
      </c>
      <c r="G108" s="29"/>
      <c r="H108" s="30"/>
    </row>
    <row r="109" spans="1:8" ht="25.5" customHeight="1" thickBot="1" x14ac:dyDescent="0.35">
      <c r="A109" s="8"/>
      <c r="B109" s="10"/>
      <c r="C109" s="9">
        <v>4210</v>
      </c>
      <c r="D109" s="23" t="s">
        <v>14</v>
      </c>
      <c r="E109" s="28"/>
      <c r="F109" s="25">
        <v>53158.23</v>
      </c>
      <c r="G109" s="29"/>
      <c r="H109" s="30"/>
    </row>
    <row r="110" spans="1:8" ht="25.5" customHeight="1" thickBot="1" x14ac:dyDescent="0.35">
      <c r="A110" s="8"/>
      <c r="B110" s="10"/>
      <c r="C110" s="9">
        <v>4217</v>
      </c>
      <c r="D110" s="23" t="s">
        <v>152</v>
      </c>
      <c r="E110" s="24"/>
      <c r="F110" s="25">
        <v>1189.43</v>
      </c>
      <c r="G110" s="53"/>
      <c r="H110" s="54"/>
    </row>
    <row r="111" spans="1:8" ht="15" thickBot="1" x14ac:dyDescent="0.35">
      <c r="A111" s="8"/>
      <c r="B111" s="10"/>
      <c r="C111" s="9">
        <v>4260</v>
      </c>
      <c r="D111" s="23" t="s">
        <v>15</v>
      </c>
      <c r="E111" s="28"/>
      <c r="F111" s="25">
        <v>10075.6</v>
      </c>
      <c r="G111" s="29"/>
      <c r="H111" s="30"/>
    </row>
    <row r="112" spans="1:8" ht="25.5" customHeight="1" thickBot="1" x14ac:dyDescent="0.35">
      <c r="A112" s="8"/>
      <c r="B112" s="10"/>
      <c r="C112" s="9">
        <v>4270</v>
      </c>
      <c r="D112" s="23" t="s">
        <v>16</v>
      </c>
      <c r="E112" s="28"/>
      <c r="F112" s="25">
        <v>2193.83</v>
      </c>
      <c r="G112" s="29"/>
      <c r="H112" s="30"/>
    </row>
    <row r="113" spans="1:8" ht="25.5" customHeight="1" thickBot="1" x14ac:dyDescent="0.35">
      <c r="A113" s="8"/>
      <c r="B113" s="10"/>
      <c r="C113" s="9">
        <v>4280</v>
      </c>
      <c r="D113" s="23" t="s">
        <v>52</v>
      </c>
      <c r="E113" s="28"/>
      <c r="F113" s="25">
        <v>2976</v>
      </c>
      <c r="G113" s="29"/>
      <c r="H113" s="30"/>
    </row>
    <row r="114" spans="1:8" ht="25.5" customHeight="1" thickBot="1" x14ac:dyDescent="0.35">
      <c r="A114" s="8"/>
      <c r="B114" s="10"/>
      <c r="C114" s="9">
        <v>4300</v>
      </c>
      <c r="D114" s="23" t="s">
        <v>17</v>
      </c>
      <c r="E114" s="28"/>
      <c r="F114" s="25">
        <v>71059.759999999995</v>
      </c>
      <c r="G114" s="29"/>
      <c r="H114" s="30"/>
    </row>
    <row r="115" spans="1:8" ht="38.25" customHeight="1" thickBot="1" x14ac:dyDescent="0.35">
      <c r="A115" s="8"/>
      <c r="B115" s="10"/>
      <c r="C115" s="9">
        <v>4360</v>
      </c>
      <c r="D115" s="38" t="s">
        <v>53</v>
      </c>
      <c r="E115" s="52"/>
      <c r="F115" s="25">
        <v>6643.29</v>
      </c>
      <c r="G115" s="29"/>
      <c r="H115" s="30"/>
    </row>
    <row r="116" spans="1:8" ht="25.5" customHeight="1" thickBot="1" x14ac:dyDescent="0.35">
      <c r="A116" s="8"/>
      <c r="B116" s="10"/>
      <c r="C116" s="9">
        <v>4410</v>
      </c>
      <c r="D116" s="23" t="s">
        <v>30</v>
      </c>
      <c r="E116" s="28"/>
      <c r="F116" s="25">
        <v>26560.25</v>
      </c>
      <c r="G116" s="29"/>
      <c r="H116" s="30"/>
    </row>
    <row r="117" spans="1:8" ht="25.5" customHeight="1" thickBot="1" x14ac:dyDescent="0.35">
      <c r="A117" s="8"/>
      <c r="B117" s="10"/>
      <c r="C117" s="9">
        <v>4430</v>
      </c>
      <c r="D117" s="23" t="s">
        <v>19</v>
      </c>
      <c r="E117" s="28"/>
      <c r="F117" s="25">
        <v>18440.330000000002</v>
      </c>
      <c r="G117" s="29"/>
      <c r="H117" s="30"/>
    </row>
    <row r="118" spans="1:8" ht="51" customHeight="1" thickBot="1" x14ac:dyDescent="0.35">
      <c r="A118" s="8"/>
      <c r="B118" s="10"/>
      <c r="C118" s="9">
        <v>4440</v>
      </c>
      <c r="D118" s="23" t="s">
        <v>20</v>
      </c>
      <c r="E118" s="28"/>
      <c r="F118" s="25">
        <v>33405</v>
      </c>
      <c r="G118" s="29"/>
      <c r="H118" s="30"/>
    </row>
    <row r="119" spans="1:8" ht="25.5" customHeight="1" thickBot="1" x14ac:dyDescent="0.35">
      <c r="A119" s="8"/>
      <c r="B119" s="10"/>
      <c r="C119" s="9">
        <v>4510</v>
      </c>
      <c r="D119" s="23" t="s">
        <v>54</v>
      </c>
      <c r="E119" s="28"/>
      <c r="F119" s="25">
        <v>60</v>
      </c>
      <c r="G119" s="29"/>
      <c r="H119" s="30"/>
    </row>
    <row r="120" spans="1:8" ht="38.25" customHeight="1" thickBot="1" x14ac:dyDescent="0.35">
      <c r="A120" s="8"/>
      <c r="B120" s="10"/>
      <c r="C120" s="9">
        <v>4520</v>
      </c>
      <c r="D120" s="23" t="s">
        <v>55</v>
      </c>
      <c r="E120" s="28"/>
      <c r="F120" s="25">
        <v>3060</v>
      </c>
      <c r="G120" s="29"/>
      <c r="H120" s="30"/>
    </row>
    <row r="121" spans="1:8" ht="38.25" customHeight="1" thickBot="1" x14ac:dyDescent="0.35">
      <c r="A121" s="8"/>
      <c r="B121" s="10"/>
      <c r="C121" s="9">
        <v>4580</v>
      </c>
      <c r="D121" s="23" t="s">
        <v>153</v>
      </c>
      <c r="E121" s="24"/>
      <c r="F121" s="25">
        <v>101</v>
      </c>
      <c r="G121" s="53"/>
      <c r="H121" s="54"/>
    </row>
    <row r="122" spans="1:8" ht="51" customHeight="1" thickBot="1" x14ac:dyDescent="0.35">
      <c r="A122" s="8"/>
      <c r="B122" s="10"/>
      <c r="C122" s="9">
        <v>4610</v>
      </c>
      <c r="D122" s="23" t="s">
        <v>56</v>
      </c>
      <c r="E122" s="28"/>
      <c r="F122" s="25">
        <v>455.23</v>
      </c>
      <c r="G122" s="29"/>
      <c r="H122" s="30"/>
    </row>
    <row r="123" spans="1:8" ht="63.75" customHeight="1" thickBot="1" x14ac:dyDescent="0.35">
      <c r="A123" s="8"/>
      <c r="B123" s="10"/>
      <c r="C123" s="9">
        <v>4700</v>
      </c>
      <c r="D123" s="23" t="s">
        <v>57</v>
      </c>
      <c r="E123" s="28"/>
      <c r="F123" s="25">
        <v>9157.18</v>
      </c>
      <c r="G123" s="29"/>
      <c r="H123" s="30"/>
    </row>
    <row r="124" spans="1:8" ht="39" customHeight="1" thickBot="1" x14ac:dyDescent="0.35">
      <c r="A124" s="8"/>
      <c r="B124" s="10"/>
      <c r="C124" s="9">
        <v>6067</v>
      </c>
      <c r="D124" s="23" t="s">
        <v>154</v>
      </c>
      <c r="E124" s="24"/>
      <c r="F124" s="25">
        <v>19644.830000000002</v>
      </c>
      <c r="G124" s="53"/>
      <c r="H124" s="54"/>
    </row>
    <row r="125" spans="1:8" ht="38.25" customHeight="1" thickBot="1" x14ac:dyDescent="0.35">
      <c r="A125" s="8"/>
      <c r="B125" s="9">
        <v>75075</v>
      </c>
      <c r="C125" s="9"/>
      <c r="D125" s="31" t="s">
        <v>58</v>
      </c>
      <c r="E125" s="32"/>
      <c r="F125" s="25">
        <f>SUM(F126:H127)</f>
        <v>2152.5699999999997</v>
      </c>
      <c r="G125" s="29"/>
      <c r="H125" s="30"/>
    </row>
    <row r="126" spans="1:8" ht="15" thickBot="1" x14ac:dyDescent="0.35">
      <c r="A126" s="8"/>
      <c r="B126" s="10"/>
      <c r="C126" s="9">
        <v>4210</v>
      </c>
      <c r="D126" s="23" t="s">
        <v>34</v>
      </c>
      <c r="E126" s="28"/>
      <c r="F126" s="25">
        <v>1112.95</v>
      </c>
      <c r="G126" s="29"/>
      <c r="H126" s="30"/>
    </row>
    <row r="127" spans="1:8" ht="25.5" customHeight="1" thickBot="1" x14ac:dyDescent="0.35">
      <c r="A127" s="8"/>
      <c r="B127" s="10"/>
      <c r="C127" s="9">
        <v>4300</v>
      </c>
      <c r="D127" s="23" t="s">
        <v>17</v>
      </c>
      <c r="E127" s="28"/>
      <c r="F127" s="25">
        <v>1039.6199999999999</v>
      </c>
      <c r="G127" s="29"/>
      <c r="H127" s="30"/>
    </row>
    <row r="128" spans="1:8" ht="25.5" customHeight="1" thickBot="1" x14ac:dyDescent="0.35">
      <c r="A128" s="8"/>
      <c r="B128" s="9">
        <v>75095</v>
      </c>
      <c r="C128" s="10"/>
      <c r="D128" s="31" t="s">
        <v>25</v>
      </c>
      <c r="E128" s="32"/>
      <c r="F128" s="25">
        <f>SUM(F129:H135)</f>
        <v>66010.24000000002</v>
      </c>
      <c r="G128" s="29"/>
      <c r="H128" s="30"/>
    </row>
    <row r="129" spans="1:8" ht="114.75" customHeight="1" thickBot="1" x14ac:dyDescent="0.35">
      <c r="A129" s="8"/>
      <c r="B129" s="10"/>
      <c r="C129" s="9">
        <v>2900</v>
      </c>
      <c r="D129" s="23" t="s">
        <v>59</v>
      </c>
      <c r="E129" s="28"/>
      <c r="F129" s="25">
        <v>4936.68</v>
      </c>
      <c r="G129" s="29"/>
      <c r="H129" s="30"/>
    </row>
    <row r="130" spans="1:8" ht="38.25" customHeight="1" thickBot="1" x14ac:dyDescent="0.35">
      <c r="A130" s="8"/>
      <c r="B130" s="10"/>
      <c r="C130" s="9">
        <v>3030</v>
      </c>
      <c r="D130" s="23" t="s">
        <v>46</v>
      </c>
      <c r="E130" s="28"/>
      <c r="F130" s="25">
        <v>24750</v>
      </c>
      <c r="G130" s="29"/>
      <c r="H130" s="30"/>
    </row>
    <row r="131" spans="1:8" ht="38.25" customHeight="1" thickBot="1" x14ac:dyDescent="0.35">
      <c r="A131" s="8"/>
      <c r="B131" s="10"/>
      <c r="C131" s="9">
        <v>4170</v>
      </c>
      <c r="D131" s="23" t="s">
        <v>13</v>
      </c>
      <c r="E131" s="24"/>
      <c r="F131" s="25">
        <v>4000</v>
      </c>
      <c r="G131" s="26"/>
      <c r="H131" s="27"/>
    </row>
    <row r="132" spans="1:8" ht="25.5" customHeight="1" thickBot="1" x14ac:dyDescent="0.35">
      <c r="A132" s="8"/>
      <c r="B132" s="10"/>
      <c r="C132" s="9">
        <v>4308</v>
      </c>
      <c r="D132" s="23" t="s">
        <v>155</v>
      </c>
      <c r="E132" s="28"/>
      <c r="F132" s="25">
        <v>8996.59</v>
      </c>
      <c r="G132" s="29"/>
      <c r="H132" s="30"/>
    </row>
    <row r="133" spans="1:8" ht="25.5" customHeight="1" thickBot="1" x14ac:dyDescent="0.35">
      <c r="A133" s="8"/>
      <c r="B133" s="10"/>
      <c r="C133" s="9">
        <v>4309</v>
      </c>
      <c r="D133" s="23" t="s">
        <v>155</v>
      </c>
      <c r="E133" s="28"/>
      <c r="F133" s="25">
        <v>2763.65</v>
      </c>
      <c r="G133" s="29"/>
      <c r="H133" s="30"/>
    </row>
    <row r="134" spans="1:8" ht="25.5" customHeight="1" thickBot="1" x14ac:dyDescent="0.35">
      <c r="A134" s="8"/>
      <c r="B134" s="10"/>
      <c r="C134" s="9">
        <v>4430</v>
      </c>
      <c r="D134" s="23" t="s">
        <v>19</v>
      </c>
      <c r="E134" s="28"/>
      <c r="F134" s="25">
        <v>20511.5</v>
      </c>
      <c r="G134" s="29"/>
      <c r="H134" s="30"/>
    </row>
    <row r="135" spans="1:8" ht="51" customHeight="1" thickBot="1" x14ac:dyDescent="0.35">
      <c r="A135" s="8"/>
      <c r="B135" s="10"/>
      <c r="C135" s="9">
        <v>4610</v>
      </c>
      <c r="D135" s="23" t="s">
        <v>56</v>
      </c>
      <c r="E135" s="28"/>
      <c r="F135" s="25">
        <v>51.82</v>
      </c>
      <c r="G135" s="29"/>
      <c r="H135" s="30"/>
    </row>
    <row r="136" spans="1:8" ht="114.75" customHeight="1" thickBot="1" x14ac:dyDescent="0.35">
      <c r="A136" s="11">
        <v>751</v>
      </c>
      <c r="B136" s="10"/>
      <c r="C136" s="9"/>
      <c r="D136" s="33" t="s">
        <v>60</v>
      </c>
      <c r="E136" s="34"/>
      <c r="F136" s="35">
        <f>SUM(F137)</f>
        <v>418.75</v>
      </c>
      <c r="G136" s="36"/>
      <c r="H136" s="37"/>
    </row>
    <row r="137" spans="1:8" ht="51" customHeight="1" thickBot="1" x14ac:dyDescent="0.35">
      <c r="A137" s="8"/>
      <c r="B137" s="10">
        <v>75101</v>
      </c>
      <c r="C137" s="9"/>
      <c r="D137" s="31" t="s">
        <v>61</v>
      </c>
      <c r="E137" s="32"/>
      <c r="F137" s="25">
        <f>SUM(F138:H140)</f>
        <v>418.75</v>
      </c>
      <c r="G137" s="29"/>
      <c r="H137" s="30"/>
    </row>
    <row r="138" spans="1:8" ht="38.25" customHeight="1" thickBot="1" x14ac:dyDescent="0.35">
      <c r="A138" s="8"/>
      <c r="B138" s="10"/>
      <c r="C138" s="9">
        <v>4110</v>
      </c>
      <c r="D138" s="23" t="s">
        <v>11</v>
      </c>
      <c r="E138" s="28"/>
      <c r="F138" s="25">
        <v>60.17</v>
      </c>
      <c r="G138" s="29"/>
      <c r="H138" s="30"/>
    </row>
    <row r="139" spans="1:8" ht="25.5" customHeight="1" thickBot="1" x14ac:dyDescent="0.35">
      <c r="A139" s="8"/>
      <c r="B139" s="10"/>
      <c r="C139" s="9">
        <v>4120</v>
      </c>
      <c r="D139" s="23" t="s">
        <v>12</v>
      </c>
      <c r="E139" s="28"/>
      <c r="F139" s="25">
        <v>8.58</v>
      </c>
      <c r="G139" s="29"/>
      <c r="H139" s="30"/>
    </row>
    <row r="140" spans="1:8" ht="25.5" customHeight="1" thickBot="1" x14ac:dyDescent="0.35">
      <c r="A140" s="8"/>
      <c r="B140" s="10"/>
      <c r="C140" s="9">
        <v>4170</v>
      </c>
      <c r="D140" s="23" t="s">
        <v>13</v>
      </c>
      <c r="E140" s="28"/>
      <c r="F140" s="25">
        <v>350</v>
      </c>
      <c r="G140" s="29"/>
      <c r="H140" s="30"/>
    </row>
    <row r="141" spans="1:8" ht="63.75" customHeight="1" thickBot="1" x14ac:dyDescent="0.35">
      <c r="A141" s="6">
        <v>754</v>
      </c>
      <c r="B141" s="7"/>
      <c r="C141" s="7"/>
      <c r="D141" s="33" t="s">
        <v>62</v>
      </c>
      <c r="E141" s="34"/>
      <c r="F141" s="35">
        <f>SUM(F142+F144)</f>
        <v>83356.44</v>
      </c>
      <c r="G141" s="36"/>
      <c r="H141" s="37"/>
    </row>
    <row r="142" spans="1:8" ht="31.5" customHeight="1" thickBot="1" x14ac:dyDescent="0.35">
      <c r="A142" s="6"/>
      <c r="B142" s="10">
        <v>75405</v>
      </c>
      <c r="C142" s="7"/>
      <c r="D142" s="33"/>
      <c r="E142" s="24"/>
      <c r="F142" s="25">
        <f>SUM(F143)</f>
        <v>22000</v>
      </c>
      <c r="G142" s="76"/>
      <c r="H142" s="77"/>
    </row>
    <row r="143" spans="1:8" ht="30" customHeight="1" thickBot="1" x14ac:dyDescent="0.35">
      <c r="A143" s="6"/>
      <c r="B143" s="7"/>
      <c r="C143" s="10">
        <v>6170</v>
      </c>
      <c r="D143" s="33"/>
      <c r="E143" s="24"/>
      <c r="F143" s="25">
        <v>22000</v>
      </c>
      <c r="G143" s="76"/>
      <c r="H143" s="77"/>
    </row>
    <row r="144" spans="1:8" ht="25.5" customHeight="1" thickBot="1" x14ac:dyDescent="0.35">
      <c r="A144" s="8"/>
      <c r="B144" s="9">
        <v>75412</v>
      </c>
      <c r="C144" s="10"/>
      <c r="D144" s="31" t="s">
        <v>63</v>
      </c>
      <c r="E144" s="32"/>
      <c r="F144" s="25">
        <f>SUM(F145:H157)</f>
        <v>61356.44</v>
      </c>
      <c r="G144" s="29"/>
      <c r="H144" s="30"/>
    </row>
    <row r="145" spans="1:8" ht="89.25" customHeight="1" thickBot="1" x14ac:dyDescent="0.35">
      <c r="A145" s="8"/>
      <c r="B145" s="10"/>
      <c r="C145" s="9">
        <v>2820</v>
      </c>
      <c r="D145" s="23" t="s">
        <v>64</v>
      </c>
      <c r="E145" s="28"/>
      <c r="F145" s="25">
        <v>15586</v>
      </c>
      <c r="G145" s="29"/>
      <c r="H145" s="30"/>
    </row>
    <row r="146" spans="1:8" ht="38.25" customHeight="1" thickBot="1" x14ac:dyDescent="0.35">
      <c r="A146" s="8"/>
      <c r="B146" s="10"/>
      <c r="C146" s="9">
        <v>3030</v>
      </c>
      <c r="D146" s="23" t="s">
        <v>46</v>
      </c>
      <c r="E146" s="28"/>
      <c r="F146" s="25">
        <v>2550.02</v>
      </c>
      <c r="G146" s="29"/>
      <c r="H146" s="30"/>
    </row>
    <row r="147" spans="1:8" ht="38.25" customHeight="1" thickBot="1" x14ac:dyDescent="0.35">
      <c r="A147" s="8"/>
      <c r="B147" s="10"/>
      <c r="C147" s="9">
        <v>4110</v>
      </c>
      <c r="D147" s="23" t="s">
        <v>11</v>
      </c>
      <c r="E147" s="28"/>
      <c r="F147" s="25">
        <v>1341.95</v>
      </c>
      <c r="G147" s="29"/>
      <c r="H147" s="30"/>
    </row>
    <row r="148" spans="1:8" ht="25.5" customHeight="1" thickBot="1" x14ac:dyDescent="0.35">
      <c r="A148" s="8"/>
      <c r="B148" s="10"/>
      <c r="C148" s="9">
        <v>4120</v>
      </c>
      <c r="D148" s="23" t="s">
        <v>12</v>
      </c>
      <c r="E148" s="28"/>
      <c r="F148" s="25">
        <v>57.15</v>
      </c>
      <c r="G148" s="29"/>
      <c r="H148" s="30"/>
    </row>
    <row r="149" spans="1:8" ht="25.5" customHeight="1" thickBot="1" x14ac:dyDescent="0.35">
      <c r="A149" s="8"/>
      <c r="B149" s="10"/>
      <c r="C149" s="9">
        <v>4170</v>
      </c>
      <c r="D149" s="23" t="s">
        <v>13</v>
      </c>
      <c r="E149" s="28"/>
      <c r="F149" s="25">
        <v>11511</v>
      </c>
      <c r="G149" s="29"/>
      <c r="H149" s="30"/>
    </row>
    <row r="150" spans="1:8" ht="25.5" customHeight="1" thickBot="1" x14ac:dyDescent="0.35">
      <c r="A150" s="8"/>
      <c r="B150" s="10"/>
      <c r="C150" s="9">
        <v>4210</v>
      </c>
      <c r="D150" s="23" t="s">
        <v>14</v>
      </c>
      <c r="E150" s="28"/>
      <c r="F150" s="25">
        <v>15346.43</v>
      </c>
      <c r="G150" s="29"/>
      <c r="H150" s="30"/>
    </row>
    <row r="151" spans="1:8" ht="15" thickBot="1" x14ac:dyDescent="0.35">
      <c r="A151" s="8"/>
      <c r="B151" s="10"/>
      <c r="C151" s="9">
        <v>4260</v>
      </c>
      <c r="D151" s="23" t="s">
        <v>15</v>
      </c>
      <c r="E151" s="28"/>
      <c r="F151" s="25">
        <v>893.86</v>
      </c>
      <c r="G151" s="29"/>
      <c r="H151" s="30"/>
    </row>
    <row r="152" spans="1:8" ht="25.5" customHeight="1" thickBot="1" x14ac:dyDescent="0.35">
      <c r="A152" s="8"/>
      <c r="B152" s="10"/>
      <c r="C152" s="9">
        <v>4270</v>
      </c>
      <c r="D152" s="23" t="s">
        <v>16</v>
      </c>
      <c r="E152" s="28"/>
      <c r="F152" s="25">
        <v>246</v>
      </c>
      <c r="G152" s="29"/>
      <c r="H152" s="30"/>
    </row>
    <row r="153" spans="1:8" ht="25.5" customHeight="1" thickBot="1" x14ac:dyDescent="0.35">
      <c r="A153" s="8"/>
      <c r="B153" s="10"/>
      <c r="C153" s="9">
        <v>4280</v>
      </c>
      <c r="D153" s="23" t="s">
        <v>52</v>
      </c>
      <c r="E153" s="28"/>
      <c r="F153" s="25">
        <v>2050</v>
      </c>
      <c r="G153" s="29"/>
      <c r="H153" s="30"/>
    </row>
    <row r="154" spans="1:8" ht="25.5" customHeight="1" thickBot="1" x14ac:dyDescent="0.35">
      <c r="A154" s="8"/>
      <c r="B154" s="10"/>
      <c r="C154" s="9">
        <v>4300</v>
      </c>
      <c r="D154" s="23" t="s">
        <v>17</v>
      </c>
      <c r="E154" s="28"/>
      <c r="F154" s="25">
        <v>7345.11</v>
      </c>
      <c r="G154" s="29"/>
      <c r="H154" s="30"/>
    </row>
    <row r="155" spans="1:8" ht="38.25" customHeight="1" thickBot="1" x14ac:dyDescent="0.35">
      <c r="A155" s="8"/>
      <c r="B155" s="10"/>
      <c r="C155" s="9">
        <v>4360</v>
      </c>
      <c r="D155" s="38" t="s">
        <v>65</v>
      </c>
      <c r="E155" s="52"/>
      <c r="F155" s="25">
        <v>2057.92</v>
      </c>
      <c r="G155" s="29"/>
      <c r="H155" s="30"/>
    </row>
    <row r="156" spans="1:8" ht="25.5" customHeight="1" thickBot="1" x14ac:dyDescent="0.35">
      <c r="A156" s="8"/>
      <c r="B156" s="10"/>
      <c r="C156" s="9">
        <v>4430</v>
      </c>
      <c r="D156" s="23" t="s">
        <v>19</v>
      </c>
      <c r="E156" s="28"/>
      <c r="F156" s="25">
        <v>2371</v>
      </c>
      <c r="G156" s="29"/>
      <c r="H156" s="30"/>
    </row>
    <row r="157" spans="1:8" ht="25.5" customHeight="1" thickBot="1" x14ac:dyDescent="0.35">
      <c r="A157" s="8"/>
      <c r="B157" s="10"/>
      <c r="C157" s="9">
        <v>6050</v>
      </c>
      <c r="D157" s="23" t="s">
        <v>148</v>
      </c>
      <c r="E157" s="24"/>
      <c r="F157" s="25">
        <v>0</v>
      </c>
      <c r="G157" s="26"/>
      <c r="H157" s="27"/>
    </row>
    <row r="158" spans="1:8" ht="25.5" customHeight="1" thickBot="1" x14ac:dyDescent="0.35">
      <c r="A158" s="6">
        <v>757</v>
      </c>
      <c r="B158" s="7"/>
      <c r="C158" s="7"/>
      <c r="D158" s="33" t="s">
        <v>66</v>
      </c>
      <c r="E158" s="34"/>
      <c r="F158" s="35">
        <f>SUM(F159)</f>
        <v>51033.31</v>
      </c>
      <c r="G158" s="36"/>
      <c r="H158" s="37"/>
    </row>
    <row r="159" spans="1:8" ht="76.5" customHeight="1" thickBot="1" x14ac:dyDescent="0.35">
      <c r="A159" s="8"/>
      <c r="B159" s="9">
        <v>75702</v>
      </c>
      <c r="C159" s="10"/>
      <c r="D159" s="31" t="s">
        <v>67</v>
      </c>
      <c r="E159" s="32"/>
      <c r="F159" s="25">
        <f>SUM(F160)</f>
        <v>51033.31</v>
      </c>
      <c r="G159" s="29"/>
      <c r="H159" s="30"/>
    </row>
    <row r="160" spans="1:8" ht="51" customHeight="1" thickBot="1" x14ac:dyDescent="0.35">
      <c r="A160" s="8"/>
      <c r="B160" s="10"/>
      <c r="C160" s="9">
        <v>8110</v>
      </c>
      <c r="D160" s="23" t="s">
        <v>68</v>
      </c>
      <c r="E160" s="28"/>
      <c r="F160" s="25">
        <v>51033.31</v>
      </c>
      <c r="G160" s="29"/>
      <c r="H160" s="30"/>
    </row>
    <row r="161" spans="1:8" ht="25.5" customHeight="1" thickBot="1" x14ac:dyDescent="0.35">
      <c r="A161" s="6">
        <v>758</v>
      </c>
      <c r="B161" s="7"/>
      <c r="C161" s="7"/>
      <c r="D161" s="33" t="s">
        <v>69</v>
      </c>
      <c r="E161" s="34"/>
      <c r="F161" s="35">
        <f>SUM(F162)</f>
        <v>0</v>
      </c>
      <c r="G161" s="36"/>
      <c r="H161" s="37"/>
    </row>
    <row r="162" spans="1:8" ht="25.5" customHeight="1" thickBot="1" x14ac:dyDescent="0.35">
      <c r="A162" s="8"/>
      <c r="B162" s="9">
        <v>75818</v>
      </c>
      <c r="C162" s="10"/>
      <c r="D162" s="31" t="s">
        <v>70</v>
      </c>
      <c r="E162" s="32"/>
      <c r="F162" s="25">
        <f>SUM(D162)</f>
        <v>0</v>
      </c>
      <c r="G162" s="29"/>
      <c r="H162" s="30"/>
    </row>
    <row r="163" spans="1:8" ht="25.5" customHeight="1" thickBot="1" x14ac:dyDescent="0.35">
      <c r="A163" s="8"/>
      <c r="B163" s="10"/>
      <c r="C163" s="9">
        <v>4810</v>
      </c>
      <c r="D163" s="23" t="s">
        <v>70</v>
      </c>
      <c r="E163" s="28"/>
      <c r="F163" s="25">
        <v>0</v>
      </c>
      <c r="G163" s="29"/>
      <c r="H163" s="30"/>
    </row>
    <row r="164" spans="1:8" ht="25.5" customHeight="1" thickBot="1" x14ac:dyDescent="0.35">
      <c r="A164" s="6">
        <v>801</v>
      </c>
      <c r="B164" s="7"/>
      <c r="C164" s="7"/>
      <c r="D164" s="33" t="s">
        <v>71</v>
      </c>
      <c r="E164" s="34"/>
      <c r="F164" s="35">
        <f>SUM(F165+F188+F208+F229+F243+F247+F249+F263)</f>
        <v>4600019.9000000004</v>
      </c>
      <c r="G164" s="36"/>
      <c r="H164" s="37"/>
    </row>
    <row r="165" spans="1:8" ht="15" thickBot="1" x14ac:dyDescent="0.35">
      <c r="A165" s="8"/>
      <c r="B165" s="9">
        <v>80101</v>
      </c>
      <c r="C165" s="10"/>
      <c r="D165" s="31" t="s">
        <v>72</v>
      </c>
      <c r="E165" s="32"/>
      <c r="F165" s="25">
        <f>SUM(F166:H187)</f>
        <v>1884522.7399999998</v>
      </c>
      <c r="G165" s="29"/>
      <c r="H165" s="30"/>
    </row>
    <row r="166" spans="1:8" ht="63.75" customHeight="1" thickBot="1" x14ac:dyDescent="0.35">
      <c r="A166" s="8"/>
      <c r="B166" s="10"/>
      <c r="C166" s="9">
        <v>2540</v>
      </c>
      <c r="D166" s="23" t="s">
        <v>73</v>
      </c>
      <c r="E166" s="28"/>
      <c r="F166" s="25">
        <v>1050126.1599999999</v>
      </c>
      <c r="G166" s="29"/>
      <c r="H166" s="30"/>
    </row>
    <row r="167" spans="1:8" ht="89.25" customHeight="1" thickBot="1" x14ac:dyDescent="0.35">
      <c r="A167" s="8"/>
      <c r="B167" s="10"/>
      <c r="C167" s="9">
        <v>2820</v>
      </c>
      <c r="D167" s="38" t="s">
        <v>74</v>
      </c>
      <c r="E167" s="52"/>
      <c r="F167" s="25">
        <v>24681.98</v>
      </c>
      <c r="G167" s="29"/>
      <c r="H167" s="30"/>
    </row>
    <row r="168" spans="1:8" ht="38.25" customHeight="1" thickBot="1" x14ac:dyDescent="0.35">
      <c r="A168" s="8"/>
      <c r="B168" s="10" t="s">
        <v>50</v>
      </c>
      <c r="C168" s="9">
        <v>3020</v>
      </c>
      <c r="D168" s="23" t="s">
        <v>48</v>
      </c>
      <c r="E168" s="28"/>
      <c r="F168" s="25">
        <v>36928.82</v>
      </c>
      <c r="G168" s="29"/>
      <c r="H168" s="30"/>
    </row>
    <row r="169" spans="1:8" ht="38.25" customHeight="1" thickBot="1" x14ac:dyDescent="0.35">
      <c r="A169" s="8"/>
      <c r="B169" s="10"/>
      <c r="C169" s="9">
        <v>4010</v>
      </c>
      <c r="D169" s="23" t="s">
        <v>29</v>
      </c>
      <c r="E169" s="28"/>
      <c r="F169" s="25">
        <v>481038.15</v>
      </c>
      <c r="G169" s="29"/>
      <c r="H169" s="30"/>
    </row>
    <row r="170" spans="1:8" ht="38.25" customHeight="1" thickBot="1" x14ac:dyDescent="0.35">
      <c r="A170" s="8"/>
      <c r="B170" s="10"/>
      <c r="C170" s="9">
        <v>4040</v>
      </c>
      <c r="D170" s="23" t="s">
        <v>75</v>
      </c>
      <c r="E170" s="28"/>
      <c r="F170" s="25">
        <v>52811.21</v>
      </c>
      <c r="G170" s="29"/>
      <c r="H170" s="30"/>
    </row>
    <row r="171" spans="1:8" ht="38.25" customHeight="1" thickBot="1" x14ac:dyDescent="0.35">
      <c r="A171" s="8"/>
      <c r="B171" s="10"/>
      <c r="C171" s="9">
        <v>4110</v>
      </c>
      <c r="D171" s="23" t="s">
        <v>11</v>
      </c>
      <c r="E171" s="28"/>
      <c r="F171" s="25">
        <v>90275.04</v>
      </c>
      <c r="G171" s="29"/>
      <c r="H171" s="30"/>
    </row>
    <row r="172" spans="1:8" ht="25.5" customHeight="1" thickBot="1" x14ac:dyDescent="0.35">
      <c r="A172" s="8"/>
      <c r="B172" s="10"/>
      <c r="C172" s="9">
        <v>4120</v>
      </c>
      <c r="D172" s="23" t="s">
        <v>12</v>
      </c>
      <c r="E172" s="28"/>
      <c r="F172" s="25">
        <v>7463.97</v>
      </c>
      <c r="G172" s="29"/>
      <c r="H172" s="30"/>
    </row>
    <row r="173" spans="1:8" ht="25.5" customHeight="1" thickBot="1" x14ac:dyDescent="0.35">
      <c r="A173" s="8"/>
      <c r="B173" s="10"/>
      <c r="C173" s="9">
        <v>4170</v>
      </c>
      <c r="D173" s="23" t="s">
        <v>13</v>
      </c>
      <c r="E173" s="28"/>
      <c r="F173" s="25">
        <v>0</v>
      </c>
      <c r="G173" s="29"/>
      <c r="H173" s="30"/>
    </row>
    <row r="174" spans="1:8" ht="25.5" customHeight="1" thickBot="1" x14ac:dyDescent="0.35">
      <c r="A174" s="8"/>
      <c r="B174" s="10"/>
      <c r="C174" s="9">
        <v>4210</v>
      </c>
      <c r="D174" s="23" t="s">
        <v>14</v>
      </c>
      <c r="E174" s="28"/>
      <c r="F174" s="25">
        <v>45627.43</v>
      </c>
      <c r="G174" s="29"/>
      <c r="H174" s="30"/>
    </row>
    <row r="175" spans="1:8" ht="38.25" customHeight="1" thickBot="1" x14ac:dyDescent="0.35">
      <c r="A175" s="8"/>
      <c r="B175" s="10"/>
      <c r="C175" s="9">
        <v>4240</v>
      </c>
      <c r="D175" s="23" t="s">
        <v>76</v>
      </c>
      <c r="E175" s="28"/>
      <c r="F175" s="25">
        <v>0</v>
      </c>
      <c r="G175" s="29"/>
      <c r="H175" s="30"/>
    </row>
    <row r="176" spans="1:8" ht="15" thickBot="1" x14ac:dyDescent="0.35">
      <c r="A176" s="8"/>
      <c r="B176" s="10"/>
      <c r="C176" s="9">
        <v>4260</v>
      </c>
      <c r="D176" s="23" t="s">
        <v>15</v>
      </c>
      <c r="E176" s="28"/>
      <c r="F176" s="25">
        <v>5640.98</v>
      </c>
      <c r="G176" s="29"/>
      <c r="H176" s="30"/>
    </row>
    <row r="177" spans="1:8" ht="25.5" customHeight="1" thickBot="1" x14ac:dyDescent="0.35">
      <c r="A177" s="12"/>
      <c r="B177" s="13"/>
      <c r="C177" s="9">
        <v>4270</v>
      </c>
      <c r="D177" s="23" t="s">
        <v>77</v>
      </c>
      <c r="E177" s="28"/>
      <c r="F177" s="25">
        <v>34167</v>
      </c>
      <c r="G177" s="29"/>
      <c r="H177" s="30"/>
    </row>
    <row r="178" spans="1:8" ht="25.5" customHeight="1" thickBot="1" x14ac:dyDescent="0.35">
      <c r="A178" s="8"/>
      <c r="B178" s="10"/>
      <c r="C178" s="9">
        <v>4280</v>
      </c>
      <c r="D178" s="23" t="s">
        <v>52</v>
      </c>
      <c r="E178" s="28"/>
      <c r="F178" s="25">
        <v>180</v>
      </c>
      <c r="G178" s="29"/>
      <c r="H178" s="30"/>
    </row>
    <row r="179" spans="1:8" ht="25.5" customHeight="1" thickBot="1" x14ac:dyDescent="0.35">
      <c r="A179" s="8"/>
      <c r="B179" s="10"/>
      <c r="C179" s="9">
        <v>4300</v>
      </c>
      <c r="D179" s="23" t="s">
        <v>78</v>
      </c>
      <c r="E179" s="28"/>
      <c r="F179" s="25">
        <v>5183.54</v>
      </c>
      <c r="G179" s="29"/>
      <c r="H179" s="30"/>
    </row>
    <row r="180" spans="1:8" ht="38.25" customHeight="1" thickBot="1" x14ac:dyDescent="0.35">
      <c r="A180" s="8"/>
      <c r="B180" s="10"/>
      <c r="C180" s="9">
        <v>4360</v>
      </c>
      <c r="D180" s="38" t="s">
        <v>65</v>
      </c>
      <c r="E180" s="52"/>
      <c r="F180" s="25">
        <v>1363.05</v>
      </c>
      <c r="G180" s="29"/>
      <c r="H180" s="30"/>
    </row>
    <row r="181" spans="1:8" ht="25.5" customHeight="1" thickBot="1" x14ac:dyDescent="0.35">
      <c r="A181" s="8"/>
      <c r="B181" s="10"/>
      <c r="C181" s="9">
        <v>4410</v>
      </c>
      <c r="D181" s="23" t="s">
        <v>30</v>
      </c>
      <c r="E181" s="28"/>
      <c r="F181" s="25">
        <v>2034.91</v>
      </c>
      <c r="G181" s="29"/>
      <c r="H181" s="30"/>
    </row>
    <row r="182" spans="1:8" ht="25.5" customHeight="1" thickBot="1" x14ac:dyDescent="0.35">
      <c r="A182" s="8"/>
      <c r="B182" s="10"/>
      <c r="C182" s="9">
        <v>4430</v>
      </c>
      <c r="D182" s="23" t="s">
        <v>19</v>
      </c>
      <c r="E182" s="28"/>
      <c r="F182" s="25">
        <v>973.5</v>
      </c>
      <c r="G182" s="29"/>
      <c r="H182" s="30"/>
    </row>
    <row r="183" spans="1:8" ht="38.25" customHeight="1" thickBot="1" x14ac:dyDescent="0.35">
      <c r="A183" s="8"/>
      <c r="B183" s="10"/>
      <c r="C183" s="9">
        <v>4440</v>
      </c>
      <c r="D183" s="23" t="s">
        <v>79</v>
      </c>
      <c r="E183" s="28"/>
      <c r="F183" s="25">
        <v>36405</v>
      </c>
      <c r="G183" s="29"/>
      <c r="H183" s="30"/>
    </row>
    <row r="184" spans="1:8" ht="51" customHeight="1" thickBot="1" x14ac:dyDescent="0.35">
      <c r="A184" s="8"/>
      <c r="B184" s="10"/>
      <c r="C184" s="9">
        <v>4520</v>
      </c>
      <c r="D184" s="38" t="s">
        <v>80</v>
      </c>
      <c r="E184" s="52"/>
      <c r="F184" s="25">
        <v>750</v>
      </c>
      <c r="G184" s="29"/>
      <c r="H184" s="30"/>
    </row>
    <row r="185" spans="1:8" ht="30.75" customHeight="1" thickBot="1" x14ac:dyDescent="0.35">
      <c r="A185" s="8"/>
      <c r="B185" s="10"/>
      <c r="C185" s="9">
        <v>4610</v>
      </c>
      <c r="D185" s="38" t="s">
        <v>56</v>
      </c>
      <c r="E185" s="24"/>
      <c r="F185" s="25">
        <v>8872</v>
      </c>
      <c r="G185" s="26"/>
      <c r="H185" s="27"/>
    </row>
    <row r="186" spans="1:8" ht="63.75" customHeight="1" thickBot="1" x14ac:dyDescent="0.35">
      <c r="A186" s="8"/>
      <c r="B186" s="10"/>
      <c r="C186" s="9">
        <v>4700</v>
      </c>
      <c r="D186" s="23" t="s">
        <v>57</v>
      </c>
      <c r="E186" s="28"/>
      <c r="F186" s="25">
        <v>0</v>
      </c>
      <c r="G186" s="29"/>
      <c r="H186" s="30"/>
    </row>
    <row r="187" spans="1:8" ht="34.5" customHeight="1" thickBot="1" x14ac:dyDescent="0.35">
      <c r="A187" s="8"/>
      <c r="B187" s="10"/>
      <c r="C187" s="9">
        <v>6050</v>
      </c>
      <c r="D187" s="23" t="s">
        <v>148</v>
      </c>
      <c r="E187" s="24"/>
      <c r="F187" s="25">
        <v>0</v>
      </c>
      <c r="G187" s="26"/>
      <c r="H187" s="27"/>
    </row>
    <row r="188" spans="1:8" ht="15" thickBot="1" x14ac:dyDescent="0.35">
      <c r="A188" s="8"/>
      <c r="B188" s="9">
        <v>80104</v>
      </c>
      <c r="C188" s="10"/>
      <c r="D188" s="31" t="s">
        <v>81</v>
      </c>
      <c r="E188" s="32"/>
      <c r="F188" s="25">
        <f>SUM(F189:H207)</f>
        <v>681015.8400000002</v>
      </c>
      <c r="G188" s="29"/>
      <c r="H188" s="30"/>
    </row>
    <row r="189" spans="1:8" ht="63.75" customHeight="1" thickBot="1" x14ac:dyDescent="0.35">
      <c r="A189" s="8"/>
      <c r="B189" s="10"/>
      <c r="C189" s="9">
        <v>2540</v>
      </c>
      <c r="D189" s="23" t="s">
        <v>73</v>
      </c>
      <c r="E189" s="28"/>
      <c r="F189" s="25">
        <v>250146.14</v>
      </c>
      <c r="G189" s="29"/>
      <c r="H189" s="30"/>
    </row>
    <row r="190" spans="1:8" ht="38.25" customHeight="1" thickBot="1" x14ac:dyDescent="0.35">
      <c r="A190" s="8"/>
      <c r="B190" s="10"/>
      <c r="C190" s="9">
        <v>3020</v>
      </c>
      <c r="D190" s="23" t="s">
        <v>48</v>
      </c>
      <c r="E190" s="28"/>
      <c r="F190" s="25">
        <v>17141.11</v>
      </c>
      <c r="G190" s="29"/>
      <c r="H190" s="30"/>
    </row>
    <row r="191" spans="1:8" ht="38.25" customHeight="1" thickBot="1" x14ac:dyDescent="0.35">
      <c r="A191" s="8"/>
      <c r="B191" s="10"/>
      <c r="C191" s="9">
        <v>4010</v>
      </c>
      <c r="D191" s="23" t="s">
        <v>82</v>
      </c>
      <c r="E191" s="28"/>
      <c r="F191" s="25">
        <v>221257.29</v>
      </c>
      <c r="G191" s="29"/>
      <c r="H191" s="30"/>
    </row>
    <row r="192" spans="1:8" ht="38.25" customHeight="1" thickBot="1" x14ac:dyDescent="0.35">
      <c r="A192" s="8"/>
      <c r="B192" s="10"/>
      <c r="C192" s="9">
        <v>4040</v>
      </c>
      <c r="D192" s="23" t="s">
        <v>83</v>
      </c>
      <c r="E192" s="28"/>
      <c r="F192" s="25">
        <v>21725.77</v>
      </c>
      <c r="G192" s="29"/>
      <c r="H192" s="30"/>
    </row>
    <row r="193" spans="1:8" ht="38.25" customHeight="1" thickBot="1" x14ac:dyDescent="0.35">
      <c r="A193" s="8"/>
      <c r="B193" s="10"/>
      <c r="C193" s="9">
        <v>4110</v>
      </c>
      <c r="D193" s="23" t="s">
        <v>84</v>
      </c>
      <c r="E193" s="28"/>
      <c r="F193" s="25">
        <v>44119.12</v>
      </c>
      <c r="G193" s="29"/>
      <c r="H193" s="30"/>
    </row>
    <row r="194" spans="1:8" ht="25.5" customHeight="1" thickBot="1" x14ac:dyDescent="0.35">
      <c r="A194" s="8"/>
      <c r="B194" s="10"/>
      <c r="C194" s="9">
        <v>4120</v>
      </c>
      <c r="D194" s="23" t="s">
        <v>85</v>
      </c>
      <c r="E194" s="28"/>
      <c r="F194" s="25">
        <v>4072.79</v>
      </c>
      <c r="G194" s="29"/>
      <c r="H194" s="30"/>
    </row>
    <row r="195" spans="1:8" ht="25.5" customHeight="1" thickBot="1" x14ac:dyDescent="0.35">
      <c r="A195" s="8"/>
      <c r="B195" s="10"/>
      <c r="C195" s="9">
        <v>4210</v>
      </c>
      <c r="D195" s="23" t="s">
        <v>86</v>
      </c>
      <c r="E195" s="28"/>
      <c r="F195" s="25">
        <v>25818.42</v>
      </c>
      <c r="G195" s="29"/>
      <c r="H195" s="30"/>
    </row>
    <row r="196" spans="1:8" ht="38.25" customHeight="1" thickBot="1" x14ac:dyDescent="0.35">
      <c r="A196" s="8"/>
      <c r="B196" s="10"/>
      <c r="C196" s="9">
        <v>4240</v>
      </c>
      <c r="D196" s="23" t="s">
        <v>76</v>
      </c>
      <c r="E196" s="28"/>
      <c r="F196" s="25">
        <v>5165</v>
      </c>
      <c r="G196" s="29"/>
      <c r="H196" s="30"/>
    </row>
    <row r="197" spans="1:8" ht="15" thickBot="1" x14ac:dyDescent="0.35">
      <c r="A197" s="8"/>
      <c r="B197" s="10"/>
      <c r="C197" s="9">
        <v>4260</v>
      </c>
      <c r="D197" s="23" t="s">
        <v>15</v>
      </c>
      <c r="E197" s="28"/>
      <c r="F197" s="25">
        <v>5651.67</v>
      </c>
      <c r="G197" s="29"/>
      <c r="H197" s="30"/>
    </row>
    <row r="198" spans="1:8" ht="25.5" customHeight="1" thickBot="1" x14ac:dyDescent="0.35">
      <c r="A198" s="8"/>
      <c r="B198" s="10"/>
      <c r="C198" s="9">
        <v>4270</v>
      </c>
      <c r="D198" s="23" t="s">
        <v>16</v>
      </c>
      <c r="E198" s="28"/>
      <c r="F198" s="25">
        <v>0</v>
      </c>
      <c r="G198" s="29"/>
      <c r="H198" s="30"/>
    </row>
    <row r="199" spans="1:8" ht="25.5" customHeight="1" thickBot="1" x14ac:dyDescent="0.35">
      <c r="A199" s="8"/>
      <c r="B199" s="10"/>
      <c r="C199" s="9">
        <v>4280</v>
      </c>
      <c r="D199" s="23" t="s">
        <v>52</v>
      </c>
      <c r="E199" s="28"/>
      <c r="F199" s="25">
        <v>40</v>
      </c>
      <c r="G199" s="29"/>
      <c r="H199" s="30"/>
    </row>
    <row r="200" spans="1:8" ht="25.5" customHeight="1" thickBot="1" x14ac:dyDescent="0.35">
      <c r="A200" s="8"/>
      <c r="B200" s="10"/>
      <c r="C200" s="9">
        <v>4300</v>
      </c>
      <c r="D200" s="23" t="s">
        <v>78</v>
      </c>
      <c r="E200" s="28"/>
      <c r="F200" s="25">
        <v>2317.06</v>
      </c>
      <c r="G200" s="29"/>
      <c r="H200" s="30"/>
    </row>
    <row r="201" spans="1:8" ht="25.5" customHeight="1" thickBot="1" x14ac:dyDescent="0.35">
      <c r="A201" s="8"/>
      <c r="B201" s="10"/>
      <c r="C201" s="9">
        <v>4330</v>
      </c>
      <c r="D201" s="23" t="s">
        <v>161</v>
      </c>
      <c r="E201" s="24"/>
      <c r="F201" s="25">
        <v>1470.47</v>
      </c>
      <c r="G201" s="26"/>
      <c r="H201" s="27"/>
    </row>
    <row r="202" spans="1:8" ht="38.25" customHeight="1" thickBot="1" x14ac:dyDescent="0.35">
      <c r="A202" s="8"/>
      <c r="B202" s="10"/>
      <c r="C202" s="9">
        <v>4360</v>
      </c>
      <c r="D202" s="38" t="s">
        <v>65</v>
      </c>
      <c r="E202" s="52"/>
      <c r="F202" s="25">
        <v>923.97</v>
      </c>
      <c r="G202" s="29"/>
      <c r="H202" s="30"/>
    </row>
    <row r="203" spans="1:8" ht="25.5" customHeight="1" thickBot="1" x14ac:dyDescent="0.35">
      <c r="A203" s="8"/>
      <c r="B203" s="10"/>
      <c r="C203" s="9">
        <v>4410</v>
      </c>
      <c r="D203" s="23" t="s">
        <v>30</v>
      </c>
      <c r="E203" s="28"/>
      <c r="F203" s="25">
        <v>0</v>
      </c>
      <c r="G203" s="29"/>
      <c r="H203" s="30"/>
    </row>
    <row r="204" spans="1:8" ht="25.5" customHeight="1" thickBot="1" x14ac:dyDescent="0.35">
      <c r="A204" s="8"/>
      <c r="B204" s="10"/>
      <c r="C204" s="9">
        <v>4430</v>
      </c>
      <c r="D204" s="23" t="s">
        <v>87</v>
      </c>
      <c r="E204" s="28"/>
      <c r="F204" s="25">
        <v>973.5</v>
      </c>
      <c r="G204" s="29"/>
      <c r="H204" s="30"/>
    </row>
    <row r="205" spans="1:8" ht="38.25" customHeight="1" thickBot="1" x14ac:dyDescent="0.35">
      <c r="A205" s="8"/>
      <c r="B205" s="10"/>
      <c r="C205" s="9">
        <v>4440</v>
      </c>
      <c r="D205" s="23" t="s">
        <v>88</v>
      </c>
      <c r="E205" s="28"/>
      <c r="F205" s="25">
        <v>18861</v>
      </c>
      <c r="G205" s="29"/>
      <c r="H205" s="30"/>
    </row>
    <row r="206" spans="1:8" ht="51" customHeight="1" thickBot="1" x14ac:dyDescent="0.35">
      <c r="A206" s="8"/>
      <c r="B206" s="10"/>
      <c r="C206" s="9">
        <v>4520</v>
      </c>
      <c r="D206" s="38" t="s">
        <v>80</v>
      </c>
      <c r="E206" s="52"/>
      <c r="F206" s="25">
        <v>420</v>
      </c>
      <c r="G206" s="29"/>
      <c r="H206" s="30"/>
    </row>
    <row r="207" spans="1:8" ht="36" customHeight="1" thickBot="1" x14ac:dyDescent="0.35">
      <c r="A207" s="8"/>
      <c r="B207" s="10"/>
      <c r="C207" s="9">
        <v>6050</v>
      </c>
      <c r="D207" s="38" t="s">
        <v>148</v>
      </c>
      <c r="E207" s="24"/>
      <c r="F207" s="25">
        <v>60912.53</v>
      </c>
      <c r="G207" s="26"/>
      <c r="H207" s="27"/>
    </row>
    <row r="208" spans="1:8" ht="15" thickBot="1" x14ac:dyDescent="0.35">
      <c r="A208" s="8"/>
      <c r="B208" s="9">
        <v>80110</v>
      </c>
      <c r="C208" s="10"/>
      <c r="D208" s="31" t="s">
        <v>89</v>
      </c>
      <c r="E208" s="32"/>
      <c r="F208" s="25">
        <f>SUM(F209:H228)</f>
        <v>886846.1</v>
      </c>
      <c r="G208" s="29"/>
      <c r="H208" s="30"/>
    </row>
    <row r="209" spans="1:8" ht="63.75" customHeight="1" thickBot="1" x14ac:dyDescent="0.35">
      <c r="A209" s="8"/>
      <c r="B209" s="10"/>
      <c r="C209" s="9">
        <v>2540</v>
      </c>
      <c r="D209" s="23" t="s">
        <v>73</v>
      </c>
      <c r="E209" s="28"/>
      <c r="F209" s="25">
        <v>211245.46</v>
      </c>
      <c r="G209" s="29"/>
      <c r="H209" s="30"/>
    </row>
    <row r="210" spans="1:8" ht="89.25" customHeight="1" thickBot="1" x14ac:dyDescent="0.35">
      <c r="A210" s="8"/>
      <c r="B210" s="10"/>
      <c r="C210" s="9">
        <v>2820</v>
      </c>
      <c r="D210" s="38" t="s">
        <v>74</v>
      </c>
      <c r="E210" s="52"/>
      <c r="F210" s="25">
        <v>5222.6099999999997</v>
      </c>
      <c r="G210" s="29"/>
      <c r="H210" s="30"/>
    </row>
    <row r="211" spans="1:8" ht="38.25" customHeight="1" thickBot="1" x14ac:dyDescent="0.35">
      <c r="A211" s="8"/>
      <c r="B211" s="10"/>
      <c r="C211" s="9">
        <v>3020</v>
      </c>
      <c r="D211" s="23" t="s">
        <v>48</v>
      </c>
      <c r="E211" s="28"/>
      <c r="F211" s="25">
        <v>37821.440000000002</v>
      </c>
      <c r="G211" s="29"/>
      <c r="H211" s="30"/>
    </row>
    <row r="212" spans="1:8" ht="38.25" customHeight="1" thickBot="1" x14ac:dyDescent="0.35">
      <c r="A212" s="8"/>
      <c r="B212" s="10"/>
      <c r="C212" s="9">
        <v>4010</v>
      </c>
      <c r="D212" s="23" t="s">
        <v>29</v>
      </c>
      <c r="E212" s="28"/>
      <c r="F212" s="25">
        <v>372585.91</v>
      </c>
      <c r="G212" s="29"/>
      <c r="H212" s="30"/>
    </row>
    <row r="213" spans="1:8" ht="38.25" customHeight="1" thickBot="1" x14ac:dyDescent="0.35">
      <c r="A213" s="8"/>
      <c r="B213" s="10"/>
      <c r="C213" s="9">
        <v>4040</v>
      </c>
      <c r="D213" s="23" t="s">
        <v>75</v>
      </c>
      <c r="E213" s="28"/>
      <c r="F213" s="25">
        <v>60437.48</v>
      </c>
      <c r="G213" s="29"/>
      <c r="H213" s="30"/>
    </row>
    <row r="214" spans="1:8" ht="38.25" customHeight="1" thickBot="1" x14ac:dyDescent="0.35">
      <c r="A214" s="8"/>
      <c r="B214" s="10"/>
      <c r="C214" s="9">
        <v>4110</v>
      </c>
      <c r="D214" s="23" t="s">
        <v>11</v>
      </c>
      <c r="E214" s="28"/>
      <c r="F214" s="25">
        <v>76886.149999999994</v>
      </c>
      <c r="G214" s="29"/>
      <c r="H214" s="30"/>
    </row>
    <row r="215" spans="1:8" ht="25.5" customHeight="1" thickBot="1" x14ac:dyDescent="0.35">
      <c r="A215" s="8"/>
      <c r="B215" s="10"/>
      <c r="C215" s="9">
        <v>4120</v>
      </c>
      <c r="D215" s="23" t="s">
        <v>12</v>
      </c>
      <c r="E215" s="28"/>
      <c r="F215" s="25">
        <v>8740.24</v>
      </c>
      <c r="G215" s="29"/>
      <c r="H215" s="30"/>
    </row>
    <row r="216" spans="1:8" ht="25.5" customHeight="1" thickBot="1" x14ac:dyDescent="0.35">
      <c r="A216" s="8"/>
      <c r="B216" s="10"/>
      <c r="C216" s="9">
        <v>4170</v>
      </c>
      <c r="D216" s="23" t="s">
        <v>90</v>
      </c>
      <c r="E216" s="28"/>
      <c r="F216" s="25">
        <v>0</v>
      </c>
      <c r="G216" s="29"/>
      <c r="H216" s="30"/>
    </row>
    <row r="217" spans="1:8" ht="25.5" customHeight="1" thickBot="1" x14ac:dyDescent="0.35">
      <c r="A217" s="8"/>
      <c r="B217" s="10"/>
      <c r="C217" s="9">
        <v>4210</v>
      </c>
      <c r="D217" s="23" t="s">
        <v>14</v>
      </c>
      <c r="E217" s="28"/>
      <c r="F217" s="25">
        <v>47587.35</v>
      </c>
      <c r="G217" s="29"/>
      <c r="H217" s="30"/>
    </row>
    <row r="218" spans="1:8" ht="38.25" customHeight="1" thickBot="1" x14ac:dyDescent="0.35">
      <c r="A218" s="8"/>
      <c r="B218" s="10"/>
      <c r="C218" s="9">
        <v>4240</v>
      </c>
      <c r="D218" s="23" t="s">
        <v>76</v>
      </c>
      <c r="E218" s="28"/>
      <c r="F218" s="25">
        <v>5193.66</v>
      </c>
      <c r="G218" s="29"/>
      <c r="H218" s="30"/>
    </row>
    <row r="219" spans="1:8" ht="15" thickBot="1" x14ac:dyDescent="0.35">
      <c r="A219" s="8"/>
      <c r="B219" s="10"/>
      <c r="C219" s="9">
        <v>4260</v>
      </c>
      <c r="D219" s="23" t="s">
        <v>15</v>
      </c>
      <c r="E219" s="28"/>
      <c r="F219" s="25">
        <v>5640.99</v>
      </c>
      <c r="G219" s="29"/>
      <c r="H219" s="30"/>
    </row>
    <row r="220" spans="1:8" ht="25.5" customHeight="1" thickBot="1" x14ac:dyDescent="0.35">
      <c r="A220" s="8"/>
      <c r="B220" s="10"/>
      <c r="C220" s="9">
        <v>4270</v>
      </c>
      <c r="D220" s="23" t="s">
        <v>16</v>
      </c>
      <c r="E220" s="28"/>
      <c r="F220" s="25">
        <v>0</v>
      </c>
      <c r="G220" s="29"/>
      <c r="H220" s="30"/>
    </row>
    <row r="221" spans="1:8" ht="25.5" customHeight="1" thickBot="1" x14ac:dyDescent="0.35">
      <c r="A221" s="8"/>
      <c r="B221" s="10"/>
      <c r="C221" s="9">
        <v>4280</v>
      </c>
      <c r="D221" s="23" t="s">
        <v>52</v>
      </c>
      <c r="E221" s="28"/>
      <c r="F221" s="25">
        <v>0</v>
      </c>
      <c r="G221" s="29"/>
      <c r="H221" s="30"/>
    </row>
    <row r="222" spans="1:8" ht="25.5" customHeight="1" thickBot="1" x14ac:dyDescent="0.35">
      <c r="A222" s="8"/>
      <c r="B222" s="10"/>
      <c r="C222" s="9">
        <v>4300</v>
      </c>
      <c r="D222" s="23" t="s">
        <v>17</v>
      </c>
      <c r="E222" s="28"/>
      <c r="F222" s="25">
        <v>4146.54</v>
      </c>
      <c r="G222" s="29"/>
      <c r="H222" s="30"/>
    </row>
    <row r="223" spans="1:8" ht="25.5" customHeight="1" thickBot="1" x14ac:dyDescent="0.35">
      <c r="A223" s="8"/>
      <c r="B223" s="10"/>
      <c r="C223" s="9">
        <v>4360</v>
      </c>
      <c r="D223" s="23" t="s">
        <v>91</v>
      </c>
      <c r="E223" s="28"/>
      <c r="F223" s="25">
        <v>1217.79</v>
      </c>
      <c r="G223" s="29"/>
      <c r="H223" s="30"/>
    </row>
    <row r="224" spans="1:8" ht="25.5" customHeight="1" thickBot="1" x14ac:dyDescent="0.35">
      <c r="A224" s="8"/>
      <c r="B224" s="10"/>
      <c r="C224" s="9">
        <v>4410</v>
      </c>
      <c r="D224" s="23" t="s">
        <v>30</v>
      </c>
      <c r="E224" s="28"/>
      <c r="F224" s="25">
        <v>969.98</v>
      </c>
      <c r="G224" s="29"/>
      <c r="H224" s="30"/>
    </row>
    <row r="225" spans="1:8" ht="25.5" customHeight="1" thickBot="1" x14ac:dyDescent="0.35">
      <c r="A225" s="8"/>
      <c r="B225" s="10"/>
      <c r="C225" s="9">
        <v>4430</v>
      </c>
      <c r="D225" s="23" t="s">
        <v>19</v>
      </c>
      <c r="E225" s="28"/>
      <c r="F225" s="25">
        <v>973.5</v>
      </c>
      <c r="G225" s="29"/>
      <c r="H225" s="30"/>
    </row>
    <row r="226" spans="1:8" ht="38.25" customHeight="1" thickBot="1" x14ac:dyDescent="0.35">
      <c r="A226" s="8"/>
      <c r="B226" s="10"/>
      <c r="C226" s="9">
        <v>4440</v>
      </c>
      <c r="D226" s="23" t="s">
        <v>79</v>
      </c>
      <c r="E226" s="28"/>
      <c r="F226" s="25">
        <v>47427</v>
      </c>
      <c r="G226" s="29"/>
      <c r="H226" s="30"/>
    </row>
    <row r="227" spans="1:8" ht="51" customHeight="1" thickBot="1" x14ac:dyDescent="0.35">
      <c r="A227" s="8"/>
      <c r="B227" s="10"/>
      <c r="C227" s="9">
        <v>4520</v>
      </c>
      <c r="D227" s="38" t="s">
        <v>80</v>
      </c>
      <c r="E227" s="52"/>
      <c r="F227" s="25">
        <v>750</v>
      </c>
      <c r="G227" s="29"/>
      <c r="H227" s="30"/>
    </row>
    <row r="228" spans="1:8" ht="63.75" customHeight="1" thickBot="1" x14ac:dyDescent="0.35">
      <c r="A228" s="8"/>
      <c r="B228" s="10"/>
      <c r="C228" s="9">
        <v>4700</v>
      </c>
      <c r="D228" s="23" t="s">
        <v>57</v>
      </c>
      <c r="E228" s="28"/>
      <c r="F228" s="25">
        <v>0</v>
      </c>
      <c r="G228" s="29"/>
      <c r="H228" s="30"/>
    </row>
    <row r="229" spans="1:8" ht="25.5" customHeight="1" thickBot="1" x14ac:dyDescent="0.35">
      <c r="A229" s="8"/>
      <c r="B229" s="9">
        <v>80113</v>
      </c>
      <c r="C229" s="10"/>
      <c r="D229" s="31" t="s">
        <v>92</v>
      </c>
      <c r="E229" s="32"/>
      <c r="F229" s="25">
        <f>SUM(F230:H242)</f>
        <v>119220.09</v>
      </c>
      <c r="G229" s="29"/>
      <c r="H229" s="30"/>
    </row>
    <row r="230" spans="1:8" ht="38.25" customHeight="1" thickBot="1" x14ac:dyDescent="0.35">
      <c r="A230" s="8"/>
      <c r="B230" s="10"/>
      <c r="C230" s="9">
        <v>3020</v>
      </c>
      <c r="D230" s="23" t="s">
        <v>48</v>
      </c>
      <c r="E230" s="28"/>
      <c r="F230" s="25">
        <v>89.25</v>
      </c>
      <c r="G230" s="29"/>
      <c r="H230" s="30"/>
    </row>
    <row r="231" spans="1:8" ht="38.25" customHeight="1" thickBot="1" x14ac:dyDescent="0.35">
      <c r="A231" s="8"/>
      <c r="B231" s="10"/>
      <c r="C231" s="9">
        <v>4010</v>
      </c>
      <c r="D231" s="23" t="s">
        <v>29</v>
      </c>
      <c r="E231" s="28"/>
      <c r="F231" s="25">
        <v>33093.53</v>
      </c>
      <c r="G231" s="29"/>
      <c r="H231" s="30"/>
    </row>
    <row r="232" spans="1:8" ht="38.25" customHeight="1" thickBot="1" x14ac:dyDescent="0.35">
      <c r="A232" s="8"/>
      <c r="B232" s="10"/>
      <c r="C232" s="9">
        <v>4040</v>
      </c>
      <c r="D232" s="23" t="s">
        <v>75</v>
      </c>
      <c r="E232" s="28"/>
      <c r="F232" s="25">
        <v>3504.85</v>
      </c>
      <c r="G232" s="29"/>
      <c r="H232" s="30"/>
    </row>
    <row r="233" spans="1:8" ht="38.25" customHeight="1" thickBot="1" x14ac:dyDescent="0.35">
      <c r="A233" s="8"/>
      <c r="B233" s="10"/>
      <c r="C233" s="9">
        <v>4110</v>
      </c>
      <c r="D233" s="23" t="s">
        <v>11</v>
      </c>
      <c r="E233" s="28"/>
      <c r="F233" s="25">
        <v>6291.27</v>
      </c>
      <c r="G233" s="29"/>
      <c r="H233" s="30"/>
    </row>
    <row r="234" spans="1:8" ht="25.5" customHeight="1" thickBot="1" x14ac:dyDescent="0.35">
      <c r="A234" s="8"/>
      <c r="B234" s="10"/>
      <c r="C234" s="9">
        <v>4120</v>
      </c>
      <c r="D234" s="23" t="s">
        <v>12</v>
      </c>
      <c r="E234" s="28"/>
      <c r="F234" s="25">
        <v>71.69</v>
      </c>
      <c r="G234" s="29"/>
      <c r="H234" s="30"/>
    </row>
    <row r="235" spans="1:8" ht="25.5" customHeight="1" thickBot="1" x14ac:dyDescent="0.35">
      <c r="A235" s="8"/>
      <c r="B235" s="10"/>
      <c r="C235" s="9">
        <v>4170</v>
      </c>
      <c r="D235" s="23" t="s">
        <v>13</v>
      </c>
      <c r="E235" s="28"/>
      <c r="F235" s="25">
        <v>0</v>
      </c>
      <c r="G235" s="29"/>
      <c r="H235" s="30"/>
    </row>
    <row r="236" spans="1:8" ht="25.5" customHeight="1" thickBot="1" x14ac:dyDescent="0.35">
      <c r="A236" s="8"/>
      <c r="B236" s="10"/>
      <c r="C236" s="9">
        <v>4210</v>
      </c>
      <c r="D236" s="23" t="s">
        <v>14</v>
      </c>
      <c r="E236" s="28"/>
      <c r="F236" s="25">
        <v>19430.740000000002</v>
      </c>
      <c r="G236" s="29"/>
      <c r="H236" s="30"/>
    </row>
    <row r="237" spans="1:8" ht="25.5" customHeight="1" thickBot="1" x14ac:dyDescent="0.35">
      <c r="A237" s="8"/>
      <c r="B237" s="10"/>
      <c r="C237" s="9">
        <v>4270</v>
      </c>
      <c r="D237" s="23" t="s">
        <v>93</v>
      </c>
      <c r="E237" s="28"/>
      <c r="F237" s="25">
        <v>777.36</v>
      </c>
      <c r="G237" s="29"/>
      <c r="H237" s="30"/>
    </row>
    <row r="238" spans="1:8" ht="25.5" customHeight="1" thickBot="1" x14ac:dyDescent="0.35">
      <c r="A238" s="8"/>
      <c r="B238" s="10"/>
      <c r="C238" s="9">
        <v>4280</v>
      </c>
      <c r="D238" s="23" t="s">
        <v>52</v>
      </c>
      <c r="E238" s="28"/>
      <c r="F238" s="25">
        <v>0</v>
      </c>
      <c r="G238" s="29"/>
      <c r="H238" s="30"/>
    </row>
    <row r="239" spans="1:8" ht="25.5" customHeight="1" thickBot="1" x14ac:dyDescent="0.35">
      <c r="A239" s="8"/>
      <c r="B239" s="10"/>
      <c r="C239" s="9">
        <v>4300</v>
      </c>
      <c r="D239" s="23" t="s">
        <v>17</v>
      </c>
      <c r="E239" s="28"/>
      <c r="F239" s="25">
        <v>51697.4</v>
      </c>
      <c r="G239" s="29"/>
      <c r="H239" s="30"/>
    </row>
    <row r="240" spans="1:8" ht="25.5" customHeight="1" thickBot="1" x14ac:dyDescent="0.35">
      <c r="A240" s="8"/>
      <c r="B240" s="10"/>
      <c r="C240" s="9">
        <v>4410</v>
      </c>
      <c r="D240" s="23" t="s">
        <v>30</v>
      </c>
      <c r="E240" s="28"/>
      <c r="F240" s="25">
        <v>0</v>
      </c>
      <c r="G240" s="29"/>
      <c r="H240" s="30"/>
    </row>
    <row r="241" spans="1:8" ht="25.5" customHeight="1" thickBot="1" x14ac:dyDescent="0.35">
      <c r="A241" s="8"/>
      <c r="B241" s="10"/>
      <c r="C241" s="9">
        <v>4430</v>
      </c>
      <c r="D241" s="23" t="s">
        <v>19</v>
      </c>
      <c r="E241" s="28"/>
      <c r="F241" s="25">
        <v>1595</v>
      </c>
      <c r="G241" s="29"/>
      <c r="H241" s="30"/>
    </row>
    <row r="242" spans="1:8" ht="38.25" customHeight="1" thickBot="1" x14ac:dyDescent="0.35">
      <c r="A242" s="8"/>
      <c r="B242" s="10"/>
      <c r="C242" s="9">
        <v>4440</v>
      </c>
      <c r="D242" s="23" t="s">
        <v>79</v>
      </c>
      <c r="E242" s="28"/>
      <c r="F242" s="25">
        <v>2669</v>
      </c>
      <c r="G242" s="29"/>
      <c r="H242" s="30"/>
    </row>
    <row r="243" spans="1:8" x14ac:dyDescent="0.3">
      <c r="A243" s="67"/>
      <c r="B243" s="69">
        <v>80146</v>
      </c>
      <c r="C243" s="67"/>
      <c r="D243" s="39" t="s">
        <v>94</v>
      </c>
      <c r="E243" s="40"/>
      <c r="F243" s="43">
        <f>SUM(F245:H246)</f>
        <v>2549</v>
      </c>
      <c r="G243" s="71"/>
      <c r="H243" s="72"/>
    </row>
    <row r="244" spans="1:8" ht="38.25" customHeight="1" thickBot="1" x14ac:dyDescent="0.35">
      <c r="A244" s="68"/>
      <c r="B244" s="70"/>
      <c r="C244" s="68"/>
      <c r="D244" s="41"/>
      <c r="E244" s="42"/>
      <c r="F244" s="73"/>
      <c r="G244" s="74"/>
      <c r="H244" s="75"/>
    </row>
    <row r="245" spans="1:8" ht="25.5" customHeight="1" thickBot="1" x14ac:dyDescent="0.35">
      <c r="A245" s="8"/>
      <c r="B245" s="10"/>
      <c r="C245" s="9">
        <v>4300</v>
      </c>
      <c r="D245" s="23" t="s">
        <v>17</v>
      </c>
      <c r="E245" s="28"/>
      <c r="F245" s="25">
        <v>2200</v>
      </c>
      <c r="G245" s="29"/>
      <c r="H245" s="30"/>
    </row>
    <row r="246" spans="1:8" ht="63.75" customHeight="1" thickBot="1" x14ac:dyDescent="0.35">
      <c r="A246" s="8"/>
      <c r="B246" s="10"/>
      <c r="C246" s="9">
        <v>4700</v>
      </c>
      <c r="D246" s="23" t="s">
        <v>57</v>
      </c>
      <c r="E246" s="28"/>
      <c r="F246" s="25">
        <v>349</v>
      </c>
      <c r="G246" s="29"/>
      <c r="H246" s="30"/>
    </row>
    <row r="247" spans="1:8" ht="126" customHeight="1" thickBot="1" x14ac:dyDescent="0.35">
      <c r="A247" s="8"/>
      <c r="B247" s="9">
        <v>80149</v>
      </c>
      <c r="C247" s="10"/>
      <c r="D247" s="38" t="s">
        <v>95</v>
      </c>
      <c r="E247" s="52"/>
      <c r="F247" s="25">
        <f>SUM(F248)</f>
        <v>100197</v>
      </c>
      <c r="G247" s="29"/>
      <c r="H247" s="30"/>
    </row>
    <row r="248" spans="1:8" ht="63.75" customHeight="1" thickBot="1" x14ac:dyDescent="0.35">
      <c r="A248" s="8"/>
      <c r="B248" s="9"/>
      <c r="C248" s="9">
        <v>2540</v>
      </c>
      <c r="D248" s="23" t="s">
        <v>73</v>
      </c>
      <c r="E248" s="28"/>
      <c r="F248" s="25">
        <v>100197</v>
      </c>
      <c r="G248" s="29"/>
      <c r="H248" s="30"/>
    </row>
    <row r="249" spans="1:8" ht="123" customHeight="1" thickBot="1" x14ac:dyDescent="0.35">
      <c r="A249" s="59"/>
      <c r="B249" s="60" t="s">
        <v>98</v>
      </c>
      <c r="C249" s="60"/>
      <c r="D249" s="61" t="s">
        <v>99</v>
      </c>
      <c r="E249" s="62"/>
      <c r="F249" s="43">
        <f>SUM(F256:H262)</f>
        <v>900303.13000000012</v>
      </c>
      <c r="G249" s="44"/>
      <c r="H249" s="45"/>
    </row>
    <row r="250" spans="1:8" ht="15.75" hidden="1" thickBot="1" x14ac:dyDescent="0.3">
      <c r="A250" s="59"/>
      <c r="B250" s="60"/>
      <c r="C250" s="60"/>
      <c r="D250" s="63"/>
      <c r="E250" s="64"/>
      <c r="F250" s="46"/>
      <c r="G250" s="47"/>
      <c r="H250" s="48"/>
    </row>
    <row r="251" spans="1:8" ht="15.75" hidden="1" thickBot="1" x14ac:dyDescent="0.3">
      <c r="A251" s="59"/>
      <c r="B251" s="60"/>
      <c r="C251" s="60"/>
      <c r="D251" s="63"/>
      <c r="E251" s="64"/>
      <c r="F251" s="46"/>
      <c r="G251" s="47"/>
      <c r="H251" s="48"/>
    </row>
    <row r="252" spans="1:8" ht="15.75" hidden="1" thickBot="1" x14ac:dyDescent="0.3">
      <c r="A252" s="59"/>
      <c r="B252" s="60"/>
      <c r="C252" s="60"/>
      <c r="D252" s="63"/>
      <c r="E252" s="64"/>
      <c r="F252" s="46"/>
      <c r="G252" s="47"/>
      <c r="H252" s="48"/>
    </row>
    <row r="253" spans="1:8" ht="5.25" hidden="1" customHeight="1" thickBot="1" x14ac:dyDescent="0.3">
      <c r="A253" s="59"/>
      <c r="B253" s="60"/>
      <c r="C253" s="60"/>
      <c r="D253" s="63"/>
      <c r="E253" s="64"/>
      <c r="F253" s="46"/>
      <c r="G253" s="47"/>
      <c r="H253" s="48"/>
    </row>
    <row r="254" spans="1:8" ht="15.75" hidden="1" thickBot="1" x14ac:dyDescent="0.3">
      <c r="A254" s="59"/>
      <c r="B254" s="60"/>
      <c r="C254" s="60"/>
      <c r="D254" s="63"/>
      <c r="E254" s="64"/>
      <c r="F254" s="46"/>
      <c r="G254" s="47"/>
      <c r="H254" s="48"/>
    </row>
    <row r="255" spans="1:8" ht="15.75" hidden="1" thickBot="1" x14ac:dyDescent="0.3">
      <c r="A255" s="59"/>
      <c r="B255" s="60"/>
      <c r="C255" s="60"/>
      <c r="D255" s="65"/>
      <c r="E255" s="66"/>
      <c r="F255" s="49"/>
      <c r="G255" s="50"/>
      <c r="H255" s="51"/>
    </row>
    <row r="256" spans="1:8" ht="49.5" customHeight="1" thickBot="1" x14ac:dyDescent="0.35">
      <c r="A256" s="18"/>
      <c r="B256" s="19"/>
      <c r="C256" s="19">
        <v>2540</v>
      </c>
      <c r="D256" s="23" t="s">
        <v>73</v>
      </c>
      <c r="E256" s="28"/>
      <c r="F256" s="25">
        <v>576681.65</v>
      </c>
      <c r="G256" s="29"/>
      <c r="H256" s="30"/>
    </row>
    <row r="257" spans="1:8" ht="63" customHeight="1" thickBot="1" x14ac:dyDescent="0.35">
      <c r="A257" s="8"/>
      <c r="B257" s="9"/>
      <c r="C257" s="9">
        <v>2820</v>
      </c>
      <c r="D257" s="38" t="s">
        <v>74</v>
      </c>
      <c r="E257" s="52"/>
      <c r="F257" s="25">
        <v>3265.68</v>
      </c>
      <c r="G257" s="29"/>
      <c r="H257" s="30"/>
    </row>
    <row r="258" spans="1:8" ht="38.25" customHeight="1" thickBot="1" x14ac:dyDescent="0.35">
      <c r="A258" s="8"/>
      <c r="B258" s="9"/>
      <c r="C258" s="9">
        <v>4010</v>
      </c>
      <c r="D258" s="23" t="s">
        <v>29</v>
      </c>
      <c r="E258" s="28"/>
      <c r="F258" s="25">
        <v>262858</v>
      </c>
      <c r="G258" s="29"/>
      <c r="H258" s="30"/>
    </row>
    <row r="259" spans="1:8" ht="38.25" customHeight="1" thickBot="1" x14ac:dyDescent="0.35">
      <c r="A259" s="8"/>
      <c r="B259" s="9"/>
      <c r="C259" s="9">
        <v>4110</v>
      </c>
      <c r="D259" s="23" t="s">
        <v>11</v>
      </c>
      <c r="E259" s="28"/>
      <c r="F259" s="25">
        <v>44999</v>
      </c>
      <c r="G259" s="29"/>
      <c r="H259" s="30"/>
    </row>
    <row r="260" spans="1:8" ht="25.5" customHeight="1" thickBot="1" x14ac:dyDescent="0.35">
      <c r="A260" s="8"/>
      <c r="B260" s="9"/>
      <c r="C260" s="9">
        <v>4120</v>
      </c>
      <c r="D260" s="23" t="s">
        <v>12</v>
      </c>
      <c r="E260" s="28"/>
      <c r="F260" s="25">
        <v>5591</v>
      </c>
      <c r="G260" s="29"/>
      <c r="H260" s="30"/>
    </row>
    <row r="261" spans="1:8" ht="15" thickBot="1" x14ac:dyDescent="0.35">
      <c r="A261" s="8"/>
      <c r="B261" s="9"/>
      <c r="C261" s="9">
        <v>4210</v>
      </c>
      <c r="D261" s="23" t="s">
        <v>34</v>
      </c>
      <c r="E261" s="28"/>
      <c r="F261" s="25">
        <v>6409.56</v>
      </c>
      <c r="G261" s="29"/>
      <c r="H261" s="30"/>
    </row>
    <row r="262" spans="1:8" ht="25.5" customHeight="1" thickBot="1" x14ac:dyDescent="0.35">
      <c r="A262" s="8"/>
      <c r="B262" s="9"/>
      <c r="C262" s="9">
        <v>4240</v>
      </c>
      <c r="D262" s="23" t="s">
        <v>97</v>
      </c>
      <c r="E262" s="28"/>
      <c r="F262" s="25">
        <v>498.24</v>
      </c>
      <c r="G262" s="29"/>
      <c r="H262" s="30"/>
    </row>
    <row r="263" spans="1:8" ht="25.5" customHeight="1" thickBot="1" x14ac:dyDescent="0.35">
      <c r="A263" s="8"/>
      <c r="B263" s="9">
        <v>80195</v>
      </c>
      <c r="C263" s="9"/>
      <c r="D263" s="23" t="s">
        <v>25</v>
      </c>
      <c r="E263" s="28"/>
      <c r="F263" s="25">
        <f>SUM(F264:H265)</f>
        <v>25366</v>
      </c>
      <c r="G263" s="29"/>
      <c r="H263" s="30"/>
    </row>
    <row r="264" spans="1:8" ht="25.5" customHeight="1" thickBot="1" x14ac:dyDescent="0.35">
      <c r="A264" s="8"/>
      <c r="B264" s="9"/>
      <c r="C264" s="9">
        <v>4210</v>
      </c>
      <c r="D264" s="23" t="s">
        <v>14</v>
      </c>
      <c r="E264" s="28"/>
      <c r="F264" s="25">
        <v>30</v>
      </c>
      <c r="G264" s="29"/>
      <c r="H264" s="30"/>
    </row>
    <row r="265" spans="1:8" ht="38.25" customHeight="1" thickBot="1" x14ac:dyDescent="0.35">
      <c r="A265" s="8"/>
      <c r="B265" s="9"/>
      <c r="C265" s="9">
        <v>4440</v>
      </c>
      <c r="D265" s="23" t="s">
        <v>79</v>
      </c>
      <c r="E265" s="28"/>
      <c r="F265" s="25">
        <v>25336</v>
      </c>
      <c r="G265" s="29"/>
      <c r="H265" s="30"/>
    </row>
    <row r="266" spans="1:8" ht="25.5" customHeight="1" thickBot="1" x14ac:dyDescent="0.35">
      <c r="A266" s="6">
        <v>851</v>
      </c>
      <c r="B266" s="7"/>
      <c r="C266" s="7"/>
      <c r="D266" s="33" t="s">
        <v>100</v>
      </c>
      <c r="E266" s="34"/>
      <c r="F266" s="35">
        <f>SUM(F267+F270)</f>
        <v>31911.87</v>
      </c>
      <c r="G266" s="36"/>
      <c r="H266" s="37"/>
    </row>
    <row r="267" spans="1:8" ht="25.5" customHeight="1" thickBot="1" x14ac:dyDescent="0.35">
      <c r="A267" s="8"/>
      <c r="B267" s="9">
        <v>85153</v>
      </c>
      <c r="C267" s="10"/>
      <c r="D267" s="31" t="s">
        <v>101</v>
      </c>
      <c r="E267" s="32"/>
      <c r="F267" s="25">
        <f>SUM(F268:H269)</f>
        <v>329</v>
      </c>
      <c r="G267" s="29"/>
      <c r="H267" s="30"/>
    </row>
    <row r="268" spans="1:8" ht="25.5" customHeight="1" thickBot="1" x14ac:dyDescent="0.35">
      <c r="A268" s="8"/>
      <c r="B268" s="10"/>
      <c r="C268" s="14">
        <v>4210</v>
      </c>
      <c r="D268" s="23" t="s">
        <v>14</v>
      </c>
      <c r="E268" s="28"/>
      <c r="F268" s="25">
        <v>329</v>
      </c>
      <c r="G268" s="29"/>
      <c r="H268" s="30"/>
    </row>
    <row r="269" spans="1:8" ht="25.5" customHeight="1" thickBot="1" x14ac:dyDescent="0.35">
      <c r="A269" s="8"/>
      <c r="B269" s="10"/>
      <c r="C269" s="14">
        <v>4300</v>
      </c>
      <c r="D269" s="23" t="s">
        <v>17</v>
      </c>
      <c r="E269" s="28"/>
      <c r="F269" s="25">
        <v>0</v>
      </c>
      <c r="G269" s="29"/>
      <c r="H269" s="30"/>
    </row>
    <row r="270" spans="1:8" ht="25.5" customHeight="1" thickBot="1" x14ac:dyDescent="0.35">
      <c r="A270" s="8"/>
      <c r="B270" s="9">
        <v>85154</v>
      </c>
      <c r="C270" s="10"/>
      <c r="D270" s="31" t="s">
        <v>102</v>
      </c>
      <c r="E270" s="32"/>
      <c r="F270" s="25">
        <f>SUM(F271:H279)</f>
        <v>31582.87</v>
      </c>
      <c r="G270" s="29"/>
      <c r="H270" s="30"/>
    </row>
    <row r="271" spans="1:8" ht="102" customHeight="1" thickBot="1" x14ac:dyDescent="0.35">
      <c r="A271" s="8"/>
      <c r="B271" s="10"/>
      <c r="C271" s="9">
        <v>2710</v>
      </c>
      <c r="D271" s="23" t="s">
        <v>103</v>
      </c>
      <c r="E271" s="28"/>
      <c r="F271" s="25">
        <v>500</v>
      </c>
      <c r="G271" s="29"/>
      <c r="H271" s="30"/>
    </row>
    <row r="272" spans="1:8" ht="38.25" customHeight="1" thickBot="1" x14ac:dyDescent="0.35">
      <c r="A272" s="8"/>
      <c r="B272" s="10"/>
      <c r="C272" s="9">
        <v>4010</v>
      </c>
      <c r="D272" s="23" t="s">
        <v>29</v>
      </c>
      <c r="E272" s="28"/>
      <c r="F272" s="25">
        <v>3193.27</v>
      </c>
      <c r="G272" s="29"/>
      <c r="H272" s="30"/>
    </row>
    <row r="273" spans="1:8" ht="38.25" customHeight="1" thickBot="1" x14ac:dyDescent="0.35">
      <c r="A273" s="8"/>
      <c r="B273" s="10"/>
      <c r="C273" s="9">
        <v>4040</v>
      </c>
      <c r="D273" s="23" t="s">
        <v>104</v>
      </c>
      <c r="E273" s="28"/>
      <c r="F273" s="25">
        <v>65.52</v>
      </c>
      <c r="G273" s="29"/>
      <c r="H273" s="30"/>
    </row>
    <row r="274" spans="1:8" ht="38.25" customHeight="1" thickBot="1" x14ac:dyDescent="0.35">
      <c r="A274" s="8"/>
      <c r="B274" s="10"/>
      <c r="C274" s="9">
        <v>4110</v>
      </c>
      <c r="D274" s="23" t="s">
        <v>11</v>
      </c>
      <c r="E274" s="28"/>
      <c r="F274" s="25">
        <v>551.61</v>
      </c>
      <c r="G274" s="29"/>
      <c r="H274" s="30"/>
    </row>
    <row r="275" spans="1:8" ht="38.25" customHeight="1" thickBot="1" x14ac:dyDescent="0.35">
      <c r="A275" s="8"/>
      <c r="B275" s="10"/>
      <c r="C275" s="9">
        <v>4120</v>
      </c>
      <c r="D275" s="23" t="s">
        <v>147</v>
      </c>
      <c r="E275" s="24"/>
      <c r="F275" s="25">
        <v>17.45</v>
      </c>
      <c r="G275" s="26"/>
      <c r="H275" s="27"/>
    </row>
    <row r="276" spans="1:8" ht="25.5" customHeight="1" thickBot="1" x14ac:dyDescent="0.35">
      <c r="A276" s="8"/>
      <c r="B276" s="10"/>
      <c r="C276" s="9">
        <v>4170</v>
      </c>
      <c r="D276" s="23" t="s">
        <v>13</v>
      </c>
      <c r="E276" s="28"/>
      <c r="F276" s="25">
        <v>4416</v>
      </c>
      <c r="G276" s="29"/>
      <c r="H276" s="30"/>
    </row>
    <row r="277" spans="1:8" ht="25.5" customHeight="1" thickBot="1" x14ac:dyDescent="0.35">
      <c r="A277" s="8"/>
      <c r="B277" s="10"/>
      <c r="C277" s="9">
        <v>4210</v>
      </c>
      <c r="D277" s="23" t="s">
        <v>14</v>
      </c>
      <c r="E277" s="28"/>
      <c r="F277" s="25">
        <v>3020.61</v>
      </c>
      <c r="G277" s="29"/>
      <c r="H277" s="30"/>
    </row>
    <row r="278" spans="1:8" ht="25.5" customHeight="1" thickBot="1" x14ac:dyDescent="0.35">
      <c r="A278" s="8"/>
      <c r="B278" s="10"/>
      <c r="C278" s="9">
        <v>4300</v>
      </c>
      <c r="D278" s="23" t="s">
        <v>17</v>
      </c>
      <c r="E278" s="28"/>
      <c r="F278" s="25">
        <v>19225.41</v>
      </c>
      <c r="G278" s="29"/>
      <c r="H278" s="30"/>
    </row>
    <row r="279" spans="1:8" ht="38.25" customHeight="1" thickBot="1" x14ac:dyDescent="0.35">
      <c r="A279" s="8"/>
      <c r="B279" s="10"/>
      <c r="C279" s="9">
        <v>4440</v>
      </c>
      <c r="D279" s="23" t="s">
        <v>79</v>
      </c>
      <c r="E279" s="28"/>
      <c r="F279" s="25">
        <v>593</v>
      </c>
      <c r="G279" s="29"/>
      <c r="H279" s="30"/>
    </row>
    <row r="280" spans="1:8" ht="25.5" customHeight="1" thickBot="1" x14ac:dyDescent="0.35">
      <c r="A280" s="6">
        <v>852</v>
      </c>
      <c r="B280" s="7"/>
      <c r="C280" s="7"/>
      <c r="D280" s="33" t="s">
        <v>105</v>
      </c>
      <c r="E280" s="34"/>
      <c r="F280" s="35">
        <f>SUM(F281+F283+F301+F305+F307+F309+F312+F314+F334+F339+F342)</f>
        <v>1169953.3599999999</v>
      </c>
      <c r="G280" s="36"/>
      <c r="H280" s="37"/>
    </row>
    <row r="281" spans="1:8" ht="25.5" customHeight="1" thickBot="1" x14ac:dyDescent="0.35">
      <c r="A281" s="8"/>
      <c r="B281" s="9">
        <v>85202</v>
      </c>
      <c r="C281" s="10"/>
      <c r="D281" s="31" t="s">
        <v>106</v>
      </c>
      <c r="E281" s="32"/>
      <c r="F281" s="25">
        <f>SUM(F282)</f>
        <v>150606.38</v>
      </c>
      <c r="G281" s="29"/>
      <c r="H281" s="30"/>
    </row>
    <row r="282" spans="1:8" ht="76.5" customHeight="1" thickBot="1" x14ac:dyDescent="0.35">
      <c r="A282" s="8"/>
      <c r="B282" s="10"/>
      <c r="C282" s="9">
        <v>4330</v>
      </c>
      <c r="D282" s="23" t="s">
        <v>107</v>
      </c>
      <c r="E282" s="28"/>
      <c r="F282" s="25">
        <v>150606.38</v>
      </c>
      <c r="G282" s="29"/>
      <c r="H282" s="30"/>
    </row>
    <row r="283" spans="1:8" ht="15" thickBot="1" x14ac:dyDescent="0.35">
      <c r="A283" s="8"/>
      <c r="B283" s="10">
        <v>85203</v>
      </c>
      <c r="C283" s="9"/>
      <c r="D283" s="31" t="s">
        <v>108</v>
      </c>
      <c r="E283" s="32"/>
      <c r="F283" s="25">
        <f>SUM(F284:H300)</f>
        <v>424394.32</v>
      </c>
      <c r="G283" s="29"/>
      <c r="H283" s="30"/>
    </row>
    <row r="284" spans="1:8" ht="38.25" customHeight="1" thickBot="1" x14ac:dyDescent="0.35">
      <c r="A284" s="8"/>
      <c r="B284" s="10"/>
      <c r="C284" s="9">
        <v>3020</v>
      </c>
      <c r="D284" s="23" t="s">
        <v>48</v>
      </c>
      <c r="E284" s="28"/>
      <c r="F284" s="25">
        <v>0</v>
      </c>
      <c r="G284" s="29"/>
      <c r="H284" s="30"/>
    </row>
    <row r="285" spans="1:8" ht="38.25" customHeight="1" thickBot="1" x14ac:dyDescent="0.35">
      <c r="A285" s="8"/>
      <c r="B285" s="10"/>
      <c r="C285" s="9">
        <v>4010</v>
      </c>
      <c r="D285" s="23" t="s">
        <v>29</v>
      </c>
      <c r="E285" s="28"/>
      <c r="F285" s="25">
        <v>217002.96</v>
      </c>
      <c r="G285" s="29"/>
      <c r="H285" s="30"/>
    </row>
    <row r="286" spans="1:8" ht="38.25" customHeight="1" thickBot="1" x14ac:dyDescent="0.35">
      <c r="A286" s="8"/>
      <c r="B286" s="10"/>
      <c r="C286" s="9">
        <v>4040</v>
      </c>
      <c r="D286" s="23" t="s">
        <v>104</v>
      </c>
      <c r="E286" s="28"/>
      <c r="F286" s="25">
        <v>20664.04</v>
      </c>
      <c r="G286" s="29"/>
      <c r="H286" s="30"/>
    </row>
    <row r="287" spans="1:8" ht="38.25" customHeight="1" thickBot="1" x14ac:dyDescent="0.35">
      <c r="A287" s="8"/>
      <c r="B287" s="10"/>
      <c r="C287" s="9">
        <v>4110</v>
      </c>
      <c r="D287" s="23" t="s">
        <v>11</v>
      </c>
      <c r="E287" s="28"/>
      <c r="F287" s="25">
        <v>42493.86</v>
      </c>
      <c r="G287" s="29"/>
      <c r="H287" s="30"/>
    </row>
    <row r="288" spans="1:8" ht="25.5" customHeight="1" thickBot="1" x14ac:dyDescent="0.35">
      <c r="A288" s="8"/>
      <c r="B288" s="10"/>
      <c r="C288" s="9">
        <v>4120</v>
      </c>
      <c r="D288" s="23" t="s">
        <v>12</v>
      </c>
      <c r="E288" s="28"/>
      <c r="F288" s="25">
        <v>4604.3900000000003</v>
      </c>
      <c r="G288" s="29"/>
      <c r="H288" s="30"/>
    </row>
    <row r="289" spans="1:8" ht="25.5" customHeight="1" thickBot="1" x14ac:dyDescent="0.35">
      <c r="A289" s="8"/>
      <c r="B289" s="10"/>
      <c r="C289" s="9">
        <v>4170</v>
      </c>
      <c r="D289" s="23" t="s">
        <v>13</v>
      </c>
      <c r="E289" s="28"/>
      <c r="F289" s="25">
        <v>5778</v>
      </c>
      <c r="G289" s="29"/>
      <c r="H289" s="30"/>
    </row>
    <row r="290" spans="1:8" ht="25.5" customHeight="1" thickBot="1" x14ac:dyDescent="0.35">
      <c r="A290" s="8"/>
      <c r="B290" s="10"/>
      <c r="C290" s="9">
        <v>4210</v>
      </c>
      <c r="D290" s="23" t="s">
        <v>14</v>
      </c>
      <c r="E290" s="28"/>
      <c r="F290" s="25">
        <v>39273.67</v>
      </c>
      <c r="G290" s="29"/>
      <c r="H290" s="30"/>
    </row>
    <row r="291" spans="1:8" ht="15" thickBot="1" x14ac:dyDescent="0.35">
      <c r="A291" s="8"/>
      <c r="B291" s="10"/>
      <c r="C291" s="9">
        <v>4260</v>
      </c>
      <c r="D291" s="23" t="s">
        <v>15</v>
      </c>
      <c r="E291" s="28"/>
      <c r="F291" s="25">
        <v>618.08000000000004</v>
      </c>
      <c r="G291" s="29"/>
      <c r="H291" s="30"/>
    </row>
    <row r="292" spans="1:8" ht="25.5" customHeight="1" thickBot="1" x14ac:dyDescent="0.35">
      <c r="A292" s="8"/>
      <c r="B292" s="10"/>
      <c r="C292" s="9">
        <v>4270</v>
      </c>
      <c r="D292" s="23" t="s">
        <v>16</v>
      </c>
      <c r="E292" s="28"/>
      <c r="F292" s="25">
        <v>2822.81</v>
      </c>
      <c r="G292" s="29"/>
      <c r="H292" s="30"/>
    </row>
    <row r="293" spans="1:8" ht="25.5" customHeight="1" thickBot="1" x14ac:dyDescent="0.35">
      <c r="A293" s="8"/>
      <c r="B293" s="10"/>
      <c r="C293" s="9">
        <v>4280</v>
      </c>
      <c r="D293" s="23" t="s">
        <v>52</v>
      </c>
      <c r="E293" s="28"/>
      <c r="F293" s="25">
        <v>422</v>
      </c>
      <c r="G293" s="29"/>
      <c r="H293" s="30"/>
    </row>
    <row r="294" spans="1:8" ht="25.5" customHeight="1" thickBot="1" x14ac:dyDescent="0.35">
      <c r="A294" s="8"/>
      <c r="B294" s="10"/>
      <c r="C294" s="9">
        <v>4300</v>
      </c>
      <c r="D294" s="23" t="s">
        <v>17</v>
      </c>
      <c r="E294" s="28"/>
      <c r="F294" s="25">
        <v>77171.039999999994</v>
      </c>
      <c r="G294" s="29"/>
      <c r="H294" s="30"/>
    </row>
    <row r="295" spans="1:8" ht="38.25" customHeight="1" thickBot="1" x14ac:dyDescent="0.35">
      <c r="A295" s="8"/>
      <c r="B295" s="10"/>
      <c r="C295" s="9">
        <v>4360</v>
      </c>
      <c r="D295" s="38" t="s">
        <v>65</v>
      </c>
      <c r="E295" s="52"/>
      <c r="F295" s="25">
        <v>0</v>
      </c>
      <c r="G295" s="29"/>
      <c r="H295" s="30"/>
    </row>
    <row r="296" spans="1:8" ht="25.5" customHeight="1" thickBot="1" x14ac:dyDescent="0.35">
      <c r="A296" s="8"/>
      <c r="B296" s="10"/>
      <c r="C296" s="9">
        <v>4410</v>
      </c>
      <c r="D296" s="23" t="s">
        <v>30</v>
      </c>
      <c r="E296" s="28"/>
      <c r="F296" s="25">
        <v>1428.82</v>
      </c>
      <c r="G296" s="29"/>
      <c r="H296" s="30"/>
    </row>
    <row r="297" spans="1:8" ht="25.5" customHeight="1" thickBot="1" x14ac:dyDescent="0.35">
      <c r="A297" s="8"/>
      <c r="B297" s="10"/>
      <c r="C297" s="9">
        <v>4430</v>
      </c>
      <c r="D297" s="23" t="s">
        <v>19</v>
      </c>
      <c r="E297" s="28"/>
      <c r="F297" s="25">
        <v>2174.65</v>
      </c>
      <c r="G297" s="29"/>
      <c r="H297" s="30"/>
    </row>
    <row r="298" spans="1:8" ht="38.25" customHeight="1" thickBot="1" x14ac:dyDescent="0.35">
      <c r="A298" s="8"/>
      <c r="B298" s="10"/>
      <c r="C298" s="9">
        <v>4440</v>
      </c>
      <c r="D298" s="23" t="s">
        <v>79</v>
      </c>
      <c r="E298" s="28"/>
      <c r="F298" s="25">
        <v>9300</v>
      </c>
      <c r="G298" s="29"/>
      <c r="H298" s="30"/>
    </row>
    <row r="299" spans="1:8" ht="51" customHeight="1" thickBot="1" x14ac:dyDescent="0.35">
      <c r="A299" s="8"/>
      <c r="B299" s="10"/>
      <c r="C299" s="9">
        <v>4520</v>
      </c>
      <c r="D299" s="38" t="s">
        <v>80</v>
      </c>
      <c r="E299" s="52"/>
      <c r="F299" s="25">
        <v>240</v>
      </c>
      <c r="G299" s="29"/>
      <c r="H299" s="30"/>
    </row>
    <row r="300" spans="1:8" ht="63.75" customHeight="1" thickBot="1" x14ac:dyDescent="0.35">
      <c r="A300" s="8"/>
      <c r="B300" s="10"/>
      <c r="C300" s="9">
        <v>4700</v>
      </c>
      <c r="D300" s="23" t="s">
        <v>57</v>
      </c>
      <c r="E300" s="28"/>
      <c r="F300" s="25">
        <v>400</v>
      </c>
      <c r="G300" s="29"/>
      <c r="H300" s="30"/>
    </row>
    <row r="301" spans="1:8" ht="38.25" customHeight="1" thickBot="1" x14ac:dyDescent="0.35">
      <c r="A301" s="8"/>
      <c r="B301" s="9">
        <v>85205</v>
      </c>
      <c r="C301" s="10"/>
      <c r="D301" s="31" t="s">
        <v>109</v>
      </c>
      <c r="E301" s="32"/>
      <c r="F301" s="25">
        <f>SUM(F302:H304)</f>
        <v>1738.23</v>
      </c>
      <c r="G301" s="29"/>
      <c r="H301" s="30"/>
    </row>
    <row r="302" spans="1:8" ht="25.5" customHeight="1" thickBot="1" x14ac:dyDescent="0.35">
      <c r="A302" s="8"/>
      <c r="B302" s="9"/>
      <c r="C302" s="9">
        <v>4210</v>
      </c>
      <c r="D302" s="23" t="s">
        <v>14</v>
      </c>
      <c r="E302" s="28"/>
      <c r="F302" s="25">
        <v>538.23</v>
      </c>
      <c r="G302" s="29"/>
      <c r="H302" s="30"/>
    </row>
    <row r="303" spans="1:8" ht="25.5" customHeight="1" thickBot="1" x14ac:dyDescent="0.35">
      <c r="A303" s="8"/>
      <c r="B303" s="9"/>
      <c r="C303" s="9">
        <v>4300</v>
      </c>
      <c r="D303" s="23" t="s">
        <v>17</v>
      </c>
      <c r="E303" s="28"/>
      <c r="F303" s="25">
        <v>0</v>
      </c>
      <c r="G303" s="29"/>
      <c r="H303" s="30"/>
    </row>
    <row r="304" spans="1:8" ht="63.75" customHeight="1" thickBot="1" x14ac:dyDescent="0.35">
      <c r="A304" s="8"/>
      <c r="B304" s="9"/>
      <c r="C304" s="9">
        <v>4700</v>
      </c>
      <c r="D304" s="23" t="s">
        <v>110</v>
      </c>
      <c r="E304" s="28"/>
      <c r="F304" s="25">
        <v>1200</v>
      </c>
      <c r="G304" s="29"/>
      <c r="H304" s="30"/>
    </row>
    <row r="305" spans="1:8" ht="89.25" customHeight="1" thickBot="1" x14ac:dyDescent="0.35">
      <c r="A305" s="8"/>
      <c r="B305" s="9">
        <v>85213</v>
      </c>
      <c r="C305" s="10"/>
      <c r="D305" s="31" t="s">
        <v>111</v>
      </c>
      <c r="E305" s="32"/>
      <c r="F305" s="25">
        <f>SUM(F306)</f>
        <v>19722.8</v>
      </c>
      <c r="G305" s="29"/>
      <c r="H305" s="30"/>
    </row>
    <row r="306" spans="1:8" ht="38.25" customHeight="1" thickBot="1" x14ac:dyDescent="0.35">
      <c r="A306" s="8"/>
      <c r="B306" s="10"/>
      <c r="C306" s="9">
        <v>4130</v>
      </c>
      <c r="D306" s="23" t="s">
        <v>11</v>
      </c>
      <c r="E306" s="28"/>
      <c r="F306" s="25">
        <v>19722.8</v>
      </c>
      <c r="G306" s="29"/>
      <c r="H306" s="30"/>
    </row>
    <row r="307" spans="1:8" ht="51" customHeight="1" thickBot="1" x14ac:dyDescent="0.35">
      <c r="A307" s="8"/>
      <c r="B307" s="9">
        <v>85214</v>
      </c>
      <c r="C307" s="10"/>
      <c r="D307" s="31" t="s">
        <v>112</v>
      </c>
      <c r="E307" s="32"/>
      <c r="F307" s="25">
        <f>SUM(F308)</f>
        <v>35845.17</v>
      </c>
      <c r="G307" s="29"/>
      <c r="H307" s="30"/>
    </row>
    <row r="308" spans="1:8" ht="25.5" customHeight="1" thickBot="1" x14ac:dyDescent="0.35">
      <c r="A308" s="8"/>
      <c r="B308" s="10"/>
      <c r="C308" s="9">
        <v>3110</v>
      </c>
      <c r="D308" s="23" t="s">
        <v>113</v>
      </c>
      <c r="E308" s="28"/>
      <c r="F308" s="25">
        <v>35845.17</v>
      </c>
      <c r="G308" s="29"/>
      <c r="H308" s="30"/>
    </row>
    <row r="309" spans="1:8" ht="25.5" customHeight="1" thickBot="1" x14ac:dyDescent="0.35">
      <c r="A309" s="8"/>
      <c r="B309" s="9">
        <v>85215</v>
      </c>
      <c r="C309" s="10"/>
      <c r="D309" s="31" t="s">
        <v>114</v>
      </c>
      <c r="E309" s="32"/>
      <c r="F309" s="25">
        <f>SUM(F310:H311)</f>
        <v>44374.82</v>
      </c>
      <c r="G309" s="29"/>
      <c r="H309" s="30"/>
    </row>
    <row r="310" spans="1:8" ht="25.5" customHeight="1" thickBot="1" x14ac:dyDescent="0.35">
      <c r="A310" s="8"/>
      <c r="B310" s="10"/>
      <c r="C310" s="9">
        <v>3110</v>
      </c>
      <c r="D310" s="23" t="s">
        <v>113</v>
      </c>
      <c r="E310" s="28"/>
      <c r="F310" s="25">
        <v>44363.15</v>
      </c>
      <c r="G310" s="29"/>
      <c r="H310" s="30"/>
    </row>
    <row r="311" spans="1:8" ht="25.5" customHeight="1" thickBot="1" x14ac:dyDescent="0.35">
      <c r="A311" s="8"/>
      <c r="B311" s="10"/>
      <c r="C311" s="9">
        <v>4210</v>
      </c>
      <c r="D311" s="23" t="s">
        <v>14</v>
      </c>
      <c r="E311" s="28"/>
      <c r="F311" s="25">
        <v>11.67</v>
      </c>
      <c r="G311" s="29"/>
      <c r="H311" s="30"/>
    </row>
    <row r="312" spans="1:8" ht="15" thickBot="1" x14ac:dyDescent="0.35">
      <c r="A312" s="8"/>
      <c r="B312" s="9">
        <v>85216</v>
      </c>
      <c r="C312" s="10"/>
      <c r="D312" s="31" t="s">
        <v>115</v>
      </c>
      <c r="E312" s="32"/>
      <c r="F312" s="25">
        <f>SUM(F313)</f>
        <v>75067.64</v>
      </c>
      <c r="G312" s="29"/>
      <c r="H312" s="30"/>
    </row>
    <row r="313" spans="1:8" ht="25.5" customHeight="1" thickBot="1" x14ac:dyDescent="0.35">
      <c r="A313" s="8"/>
      <c r="B313" s="10" t="s">
        <v>50</v>
      </c>
      <c r="C313" s="9">
        <v>3110</v>
      </c>
      <c r="D313" s="23" t="s">
        <v>113</v>
      </c>
      <c r="E313" s="28"/>
      <c r="F313" s="25">
        <v>75067.64</v>
      </c>
      <c r="G313" s="29"/>
      <c r="H313" s="30"/>
    </row>
    <row r="314" spans="1:8" ht="25.5" customHeight="1" thickBot="1" x14ac:dyDescent="0.35">
      <c r="A314" s="8"/>
      <c r="B314" s="9">
        <v>85219</v>
      </c>
      <c r="C314" s="10"/>
      <c r="D314" s="31" t="s">
        <v>116</v>
      </c>
      <c r="E314" s="32"/>
      <c r="F314" s="25">
        <f>SUM(F315:H333)</f>
        <v>267131.53999999998</v>
      </c>
      <c r="G314" s="29"/>
      <c r="H314" s="30"/>
    </row>
    <row r="315" spans="1:8" ht="38.25" customHeight="1" thickBot="1" x14ac:dyDescent="0.35">
      <c r="A315" s="8"/>
      <c r="B315" s="10"/>
      <c r="C315" s="9">
        <v>3020</v>
      </c>
      <c r="D315" s="23" t="s">
        <v>48</v>
      </c>
      <c r="E315" s="28"/>
      <c r="F315" s="25">
        <v>4796.87</v>
      </c>
      <c r="G315" s="29"/>
      <c r="H315" s="30"/>
    </row>
    <row r="316" spans="1:8" ht="25.5" customHeight="1" thickBot="1" x14ac:dyDescent="0.35">
      <c r="A316" s="8"/>
      <c r="B316" s="10"/>
      <c r="C316" s="9">
        <v>3110</v>
      </c>
      <c r="D316" s="23" t="s">
        <v>113</v>
      </c>
      <c r="E316" s="28"/>
      <c r="F316" s="25">
        <v>3150</v>
      </c>
      <c r="G316" s="29"/>
      <c r="H316" s="30"/>
    </row>
    <row r="317" spans="1:8" ht="38.25" customHeight="1" thickBot="1" x14ac:dyDescent="0.35">
      <c r="A317" s="8"/>
      <c r="B317" s="10"/>
      <c r="C317" s="9">
        <v>4010</v>
      </c>
      <c r="D317" s="23" t="s">
        <v>29</v>
      </c>
      <c r="E317" s="28"/>
      <c r="F317" s="25">
        <v>160398.43</v>
      </c>
      <c r="G317" s="29"/>
      <c r="H317" s="30"/>
    </row>
    <row r="318" spans="1:8" ht="38.25" customHeight="1" thickBot="1" x14ac:dyDescent="0.35">
      <c r="A318" s="8"/>
      <c r="B318" s="10"/>
      <c r="C318" s="9">
        <v>4040</v>
      </c>
      <c r="D318" s="23" t="s">
        <v>75</v>
      </c>
      <c r="E318" s="28"/>
      <c r="F318" s="25">
        <v>12476.69</v>
      </c>
      <c r="G318" s="29"/>
      <c r="H318" s="30"/>
    </row>
    <row r="319" spans="1:8" ht="38.25" customHeight="1" thickBot="1" x14ac:dyDescent="0.35">
      <c r="A319" s="8"/>
      <c r="B319" s="10"/>
      <c r="C319" s="9">
        <v>4110</v>
      </c>
      <c r="D319" s="23" t="s">
        <v>11</v>
      </c>
      <c r="E319" s="28"/>
      <c r="F319" s="25">
        <v>28975.34</v>
      </c>
      <c r="G319" s="29"/>
      <c r="H319" s="30"/>
    </row>
    <row r="320" spans="1:8" ht="25.5" customHeight="1" thickBot="1" x14ac:dyDescent="0.35">
      <c r="A320" s="8"/>
      <c r="B320" s="10"/>
      <c r="C320" s="9">
        <v>4120</v>
      </c>
      <c r="D320" s="23" t="s">
        <v>12</v>
      </c>
      <c r="E320" s="28"/>
      <c r="F320" s="25">
        <v>2290.7399999999998</v>
      </c>
      <c r="G320" s="29"/>
      <c r="H320" s="30"/>
    </row>
    <row r="321" spans="1:8" ht="25.5" customHeight="1" thickBot="1" x14ac:dyDescent="0.35">
      <c r="A321" s="8"/>
      <c r="B321" s="10"/>
      <c r="C321" s="9">
        <v>4170</v>
      </c>
      <c r="D321" s="23" t="s">
        <v>13</v>
      </c>
      <c r="E321" s="28"/>
      <c r="F321" s="25">
        <v>3876</v>
      </c>
      <c r="G321" s="29"/>
      <c r="H321" s="30"/>
    </row>
    <row r="322" spans="1:8" ht="25.5" customHeight="1" thickBot="1" x14ac:dyDescent="0.35">
      <c r="A322" s="8"/>
      <c r="B322" s="10"/>
      <c r="C322" s="9">
        <v>4210</v>
      </c>
      <c r="D322" s="23" t="s">
        <v>14</v>
      </c>
      <c r="E322" s="28"/>
      <c r="F322" s="25">
        <v>7782.47</v>
      </c>
      <c r="G322" s="29"/>
      <c r="H322" s="30"/>
    </row>
    <row r="323" spans="1:8" ht="15" thickBot="1" x14ac:dyDescent="0.35">
      <c r="A323" s="8"/>
      <c r="B323" s="10"/>
      <c r="C323" s="9">
        <v>4260</v>
      </c>
      <c r="D323" s="23" t="s">
        <v>15</v>
      </c>
      <c r="E323" s="28"/>
      <c r="F323" s="25">
        <v>0</v>
      </c>
      <c r="G323" s="29"/>
      <c r="H323" s="30"/>
    </row>
    <row r="324" spans="1:8" ht="25.5" customHeight="1" thickBot="1" x14ac:dyDescent="0.35">
      <c r="A324" s="8"/>
      <c r="B324" s="10"/>
      <c r="C324" s="9">
        <v>4280</v>
      </c>
      <c r="D324" s="23" t="s">
        <v>52</v>
      </c>
      <c r="E324" s="28"/>
      <c r="F324" s="25">
        <v>493</v>
      </c>
      <c r="G324" s="29"/>
      <c r="H324" s="30"/>
    </row>
    <row r="325" spans="1:8" ht="25.5" customHeight="1" thickBot="1" x14ac:dyDescent="0.35">
      <c r="A325" s="8"/>
      <c r="B325" s="10"/>
      <c r="C325" s="9">
        <v>4300</v>
      </c>
      <c r="D325" s="23" t="s">
        <v>17</v>
      </c>
      <c r="E325" s="28"/>
      <c r="F325" s="25">
        <v>14158.58</v>
      </c>
      <c r="G325" s="29"/>
      <c r="H325" s="30"/>
    </row>
    <row r="326" spans="1:8" ht="38.25" customHeight="1" thickBot="1" x14ac:dyDescent="0.35">
      <c r="A326" s="8"/>
      <c r="B326" s="10"/>
      <c r="C326" s="9">
        <v>4360</v>
      </c>
      <c r="D326" s="38" t="s">
        <v>65</v>
      </c>
      <c r="E326" s="52"/>
      <c r="F326" s="25">
        <v>753.05</v>
      </c>
      <c r="G326" s="29"/>
      <c r="H326" s="30"/>
    </row>
    <row r="327" spans="1:8" ht="25.5" customHeight="1" thickBot="1" x14ac:dyDescent="0.35">
      <c r="A327" s="8"/>
      <c r="B327" s="10"/>
      <c r="C327" s="9">
        <v>4410</v>
      </c>
      <c r="D327" s="23" t="s">
        <v>30</v>
      </c>
      <c r="E327" s="28"/>
      <c r="F327" s="25">
        <v>7251.5</v>
      </c>
      <c r="G327" s="29"/>
      <c r="H327" s="30"/>
    </row>
    <row r="328" spans="1:8" ht="25.5" customHeight="1" thickBot="1" x14ac:dyDescent="0.35">
      <c r="A328" s="8"/>
      <c r="B328" s="10"/>
      <c r="C328" s="9">
        <v>4430</v>
      </c>
      <c r="D328" s="23" t="s">
        <v>19</v>
      </c>
      <c r="E328" s="28"/>
      <c r="F328" s="25">
        <v>339</v>
      </c>
      <c r="G328" s="29"/>
      <c r="H328" s="30"/>
    </row>
    <row r="329" spans="1:8" ht="38.25" customHeight="1" thickBot="1" x14ac:dyDescent="0.35">
      <c r="A329" s="8"/>
      <c r="B329" s="10"/>
      <c r="C329" s="9">
        <v>4440</v>
      </c>
      <c r="D329" s="23" t="s">
        <v>79</v>
      </c>
      <c r="E329" s="28"/>
      <c r="F329" s="25">
        <v>16445.099999999999</v>
      </c>
      <c r="G329" s="29"/>
      <c r="H329" s="30"/>
    </row>
    <row r="330" spans="1:8" ht="25.5" customHeight="1" thickBot="1" x14ac:dyDescent="0.35">
      <c r="A330" s="8"/>
      <c r="B330" s="10"/>
      <c r="C330" s="9">
        <v>4510</v>
      </c>
      <c r="D330" s="23" t="s">
        <v>54</v>
      </c>
      <c r="E330" s="28"/>
      <c r="F330" s="25">
        <v>30</v>
      </c>
      <c r="G330" s="29"/>
      <c r="H330" s="30"/>
    </row>
    <row r="331" spans="1:8" ht="47.4" customHeight="1" thickBot="1" x14ac:dyDescent="0.35">
      <c r="A331" s="8"/>
      <c r="B331" s="10"/>
      <c r="C331" s="9">
        <v>4520</v>
      </c>
      <c r="D331" s="23" t="s">
        <v>80</v>
      </c>
      <c r="E331" s="28"/>
      <c r="F331" s="25">
        <v>126</v>
      </c>
      <c r="G331" s="29"/>
      <c r="H331" s="30"/>
    </row>
    <row r="332" spans="1:8" ht="51" customHeight="1" thickBot="1" x14ac:dyDescent="0.35">
      <c r="A332" s="8"/>
      <c r="B332" s="10"/>
      <c r="C332" s="9">
        <v>4610</v>
      </c>
      <c r="D332" s="23" t="s">
        <v>56</v>
      </c>
      <c r="E332" s="28"/>
      <c r="F332" s="25">
        <v>623</v>
      </c>
      <c r="G332" s="29"/>
      <c r="H332" s="30"/>
    </row>
    <row r="333" spans="1:8" ht="63.75" customHeight="1" thickBot="1" x14ac:dyDescent="0.35">
      <c r="A333" s="8"/>
      <c r="B333" s="10"/>
      <c r="C333" s="9">
        <v>4700</v>
      </c>
      <c r="D333" s="23" t="s">
        <v>57</v>
      </c>
      <c r="E333" s="28"/>
      <c r="F333" s="25">
        <v>3165.77</v>
      </c>
      <c r="G333" s="29"/>
      <c r="H333" s="30"/>
    </row>
    <row r="334" spans="1:8" ht="38.25" customHeight="1" thickBot="1" x14ac:dyDescent="0.35">
      <c r="A334" s="8"/>
      <c r="B334" s="9">
        <v>85228</v>
      </c>
      <c r="C334" s="10"/>
      <c r="D334" s="31" t="s">
        <v>117</v>
      </c>
      <c r="E334" s="32"/>
      <c r="F334" s="25">
        <f>SUM(F335:H338)</f>
        <v>118428.97</v>
      </c>
      <c r="G334" s="29"/>
      <c r="H334" s="30"/>
    </row>
    <row r="335" spans="1:8" ht="38.25" customHeight="1" thickBot="1" x14ac:dyDescent="0.35">
      <c r="A335" s="8"/>
      <c r="B335" s="10"/>
      <c r="C335" s="9">
        <v>4110</v>
      </c>
      <c r="D335" s="23" t="s">
        <v>11</v>
      </c>
      <c r="E335" s="28"/>
      <c r="F335" s="25">
        <v>8900.68</v>
      </c>
      <c r="G335" s="29"/>
      <c r="H335" s="30"/>
    </row>
    <row r="336" spans="1:8" ht="25.5" customHeight="1" thickBot="1" x14ac:dyDescent="0.35">
      <c r="A336" s="8"/>
      <c r="B336" s="10"/>
      <c r="C336" s="9">
        <v>4120</v>
      </c>
      <c r="D336" s="23" t="s">
        <v>12</v>
      </c>
      <c r="E336" s="28"/>
      <c r="F336" s="25">
        <v>450.19</v>
      </c>
      <c r="G336" s="29"/>
      <c r="H336" s="30"/>
    </row>
    <row r="337" spans="1:8" ht="25.5" customHeight="1" thickBot="1" x14ac:dyDescent="0.35">
      <c r="A337" s="8"/>
      <c r="B337" s="10"/>
      <c r="C337" s="9">
        <v>4170</v>
      </c>
      <c r="D337" s="23" t="s">
        <v>13</v>
      </c>
      <c r="E337" s="28"/>
      <c r="F337" s="25">
        <v>52425</v>
      </c>
      <c r="G337" s="29"/>
      <c r="H337" s="30"/>
    </row>
    <row r="338" spans="1:8" ht="25.5" customHeight="1" thickBot="1" x14ac:dyDescent="0.35">
      <c r="A338" s="8"/>
      <c r="B338" s="10"/>
      <c r="C338" s="9">
        <v>4300</v>
      </c>
      <c r="D338" s="23" t="s">
        <v>17</v>
      </c>
      <c r="E338" s="28"/>
      <c r="F338" s="25">
        <v>56653.1</v>
      </c>
      <c r="G338" s="29"/>
      <c r="H338" s="30"/>
    </row>
    <row r="339" spans="1:8" ht="25.5" customHeight="1" thickBot="1" x14ac:dyDescent="0.35">
      <c r="A339" s="8"/>
      <c r="B339" s="10">
        <v>85230</v>
      </c>
      <c r="C339" s="9"/>
      <c r="D339" s="23" t="s">
        <v>156</v>
      </c>
      <c r="E339" s="24"/>
      <c r="F339" s="25">
        <f>SUM(F340:H341)</f>
        <v>27977.89</v>
      </c>
      <c r="G339" s="26"/>
      <c r="H339" s="27"/>
    </row>
    <row r="340" spans="1:8" ht="25.5" customHeight="1" thickBot="1" x14ac:dyDescent="0.35">
      <c r="A340" s="8"/>
      <c r="B340" s="10"/>
      <c r="C340" s="9">
        <v>3110</v>
      </c>
      <c r="D340" s="23" t="s">
        <v>113</v>
      </c>
      <c r="E340" s="24"/>
      <c r="F340" s="25">
        <v>23709.200000000001</v>
      </c>
      <c r="G340" s="26"/>
      <c r="H340" s="27"/>
    </row>
    <row r="341" spans="1:8" ht="25.5" customHeight="1" thickBot="1" x14ac:dyDescent="0.35">
      <c r="A341" s="8"/>
      <c r="B341" s="10"/>
      <c r="C341" s="9">
        <v>4300</v>
      </c>
      <c r="D341" s="23" t="s">
        <v>155</v>
      </c>
      <c r="E341" s="24"/>
      <c r="F341" s="25">
        <v>4268.6899999999996</v>
      </c>
      <c r="G341" s="26"/>
      <c r="H341" s="27"/>
    </row>
    <row r="342" spans="1:8" ht="25.5" customHeight="1" thickBot="1" x14ac:dyDescent="0.35">
      <c r="A342" s="8"/>
      <c r="B342" s="9">
        <v>85295</v>
      </c>
      <c r="C342" s="10"/>
      <c r="D342" s="31" t="s">
        <v>25</v>
      </c>
      <c r="E342" s="32"/>
      <c r="F342" s="25">
        <v>4665.6000000000004</v>
      </c>
      <c r="G342" s="29"/>
      <c r="H342" s="30"/>
    </row>
    <row r="343" spans="1:8" ht="25.5" customHeight="1" thickBot="1" x14ac:dyDescent="0.35">
      <c r="A343" s="8"/>
      <c r="B343" s="10"/>
      <c r="C343" s="9">
        <v>3110</v>
      </c>
      <c r="D343" s="23" t="s">
        <v>113</v>
      </c>
      <c r="E343" s="28"/>
      <c r="F343" s="25">
        <v>4665.6000000000004</v>
      </c>
      <c r="G343" s="29"/>
      <c r="H343" s="30"/>
    </row>
    <row r="344" spans="1:8" ht="38.25" customHeight="1" thickBot="1" x14ac:dyDescent="0.35">
      <c r="A344" s="6">
        <v>854</v>
      </c>
      <c r="B344" s="7"/>
      <c r="C344" s="7"/>
      <c r="D344" s="33" t="s">
        <v>118</v>
      </c>
      <c r="E344" s="34"/>
      <c r="F344" s="35">
        <f>SUM(F345)</f>
        <v>31605.4</v>
      </c>
      <c r="G344" s="36"/>
      <c r="H344" s="37"/>
    </row>
    <row r="345" spans="1:8" ht="25.5" customHeight="1" thickBot="1" x14ac:dyDescent="0.35">
      <c r="A345" s="8"/>
      <c r="B345" s="9">
        <v>85415</v>
      </c>
      <c r="C345" s="10"/>
      <c r="D345" s="31" t="s">
        <v>119</v>
      </c>
      <c r="E345" s="32"/>
      <c r="F345" s="25">
        <f>SUM(F346)</f>
        <v>31605.4</v>
      </c>
      <c r="G345" s="29"/>
      <c r="H345" s="30"/>
    </row>
    <row r="346" spans="1:8" ht="25.5" customHeight="1" thickBot="1" x14ac:dyDescent="0.35">
      <c r="A346" s="8"/>
      <c r="B346" s="10"/>
      <c r="C346" s="9">
        <v>3240</v>
      </c>
      <c r="D346" s="23" t="s">
        <v>120</v>
      </c>
      <c r="E346" s="28"/>
      <c r="F346" s="25">
        <v>31605.4</v>
      </c>
      <c r="G346" s="29"/>
      <c r="H346" s="30"/>
    </row>
    <row r="347" spans="1:8" ht="25.5" customHeight="1" thickBot="1" x14ac:dyDescent="0.35">
      <c r="A347" s="11">
        <v>855</v>
      </c>
      <c r="B347" s="7"/>
      <c r="C347" s="22"/>
      <c r="D347" s="33" t="s">
        <v>157</v>
      </c>
      <c r="E347" s="110"/>
      <c r="F347" s="35">
        <f>SUM(F348+F357+F369+F371)</f>
        <v>3778129.6199999996</v>
      </c>
      <c r="G347" s="111"/>
      <c r="H347" s="112"/>
    </row>
    <row r="348" spans="1:8" ht="25.5" customHeight="1" thickBot="1" x14ac:dyDescent="0.35">
      <c r="A348" s="16"/>
      <c r="B348" s="10">
        <v>85501</v>
      </c>
      <c r="C348" s="17"/>
      <c r="D348" s="23" t="s">
        <v>158</v>
      </c>
      <c r="E348" s="24"/>
      <c r="F348" s="25">
        <f>SUM(F349:H356)</f>
        <v>2167523.0099999998</v>
      </c>
      <c r="G348" s="26"/>
      <c r="H348" s="27"/>
    </row>
    <row r="349" spans="1:8" ht="25.5" customHeight="1" thickBot="1" x14ac:dyDescent="0.35">
      <c r="A349" s="16"/>
      <c r="B349" s="10"/>
      <c r="C349" s="17">
        <v>3110</v>
      </c>
      <c r="D349" s="23" t="s">
        <v>113</v>
      </c>
      <c r="E349" s="24"/>
      <c r="F349" s="25">
        <v>2131811.2999999998</v>
      </c>
      <c r="G349" s="26"/>
      <c r="H349" s="27"/>
    </row>
    <row r="350" spans="1:8" ht="25.5" customHeight="1" thickBot="1" x14ac:dyDescent="0.35">
      <c r="A350" s="16"/>
      <c r="B350" s="10"/>
      <c r="C350" s="17">
        <v>4010</v>
      </c>
      <c r="D350" s="23" t="s">
        <v>29</v>
      </c>
      <c r="E350" s="24"/>
      <c r="F350" s="25">
        <v>25439.55</v>
      </c>
      <c r="G350" s="26"/>
      <c r="H350" s="27"/>
    </row>
    <row r="351" spans="1:8" ht="25.5" customHeight="1" thickBot="1" x14ac:dyDescent="0.35">
      <c r="A351" s="16"/>
      <c r="B351" s="10"/>
      <c r="C351" s="17">
        <v>4040</v>
      </c>
      <c r="D351" s="23" t="s">
        <v>104</v>
      </c>
      <c r="E351" s="24"/>
      <c r="F351" s="25">
        <v>2292.2600000000002</v>
      </c>
      <c r="G351" s="26"/>
      <c r="H351" s="27"/>
    </row>
    <row r="352" spans="1:8" ht="25.5" customHeight="1" thickBot="1" x14ac:dyDescent="0.35">
      <c r="A352" s="16"/>
      <c r="B352" s="10"/>
      <c r="C352" s="17">
        <v>4110</v>
      </c>
      <c r="D352" s="23" t="s">
        <v>11</v>
      </c>
      <c r="E352" s="24"/>
      <c r="F352" s="25">
        <v>4775.47</v>
      </c>
      <c r="G352" s="26"/>
      <c r="H352" s="27"/>
    </row>
    <row r="353" spans="1:8" ht="25.5" customHeight="1" thickBot="1" x14ac:dyDescent="0.35">
      <c r="A353" s="16"/>
      <c r="B353" s="10"/>
      <c r="C353" s="17">
        <v>4120</v>
      </c>
      <c r="D353" s="23" t="s">
        <v>12</v>
      </c>
      <c r="E353" s="24"/>
      <c r="F353" s="25">
        <v>557.41</v>
      </c>
      <c r="G353" s="26"/>
      <c r="H353" s="27"/>
    </row>
    <row r="354" spans="1:8" ht="25.5" customHeight="1" thickBot="1" x14ac:dyDescent="0.35">
      <c r="A354" s="16"/>
      <c r="B354" s="10"/>
      <c r="C354" s="17">
        <v>4210</v>
      </c>
      <c r="D354" s="23" t="s">
        <v>14</v>
      </c>
      <c r="E354" s="24"/>
      <c r="F354" s="25">
        <v>1741.82</v>
      </c>
      <c r="G354" s="26"/>
      <c r="H354" s="27"/>
    </row>
    <row r="355" spans="1:8" ht="25.5" customHeight="1" thickBot="1" x14ac:dyDescent="0.35">
      <c r="A355" s="16"/>
      <c r="B355" s="10"/>
      <c r="C355" s="17">
        <v>4300</v>
      </c>
      <c r="D355" s="23" t="s">
        <v>17</v>
      </c>
      <c r="E355" s="24"/>
      <c r="F355" s="25">
        <v>905.2</v>
      </c>
      <c r="G355" s="26"/>
      <c r="H355" s="27"/>
    </row>
    <row r="356" spans="1:8" ht="38.25" customHeight="1" thickBot="1" x14ac:dyDescent="0.35">
      <c r="A356" s="16"/>
      <c r="B356" s="10"/>
      <c r="C356" s="17">
        <v>4700</v>
      </c>
      <c r="D356" s="23" t="s">
        <v>57</v>
      </c>
      <c r="E356" s="24"/>
      <c r="F356" s="25">
        <v>0</v>
      </c>
      <c r="G356" s="26"/>
      <c r="H356" s="27"/>
    </row>
    <row r="357" spans="1:8" ht="25.5" customHeight="1" thickBot="1" x14ac:dyDescent="0.35">
      <c r="A357" s="16"/>
      <c r="B357" s="10">
        <v>85502</v>
      </c>
      <c r="C357" s="17"/>
      <c r="D357" s="23" t="s">
        <v>159</v>
      </c>
      <c r="E357" s="24"/>
      <c r="F357" s="25">
        <f>SUM(F358:H368)</f>
        <v>1584096.44</v>
      </c>
      <c r="G357" s="26"/>
      <c r="H357" s="27"/>
    </row>
    <row r="358" spans="1:8" ht="55.8" customHeight="1" thickBot="1" x14ac:dyDescent="0.35">
      <c r="A358" s="16"/>
      <c r="B358" s="10"/>
      <c r="C358" s="17">
        <v>2910</v>
      </c>
      <c r="D358" s="23" t="s">
        <v>144</v>
      </c>
      <c r="E358" s="24"/>
      <c r="F358" s="25">
        <v>5355</v>
      </c>
      <c r="G358" s="26"/>
      <c r="H358" s="27"/>
    </row>
    <row r="359" spans="1:8" ht="25.5" customHeight="1" thickBot="1" x14ac:dyDescent="0.35">
      <c r="A359" s="16"/>
      <c r="B359" s="10"/>
      <c r="C359" s="21">
        <v>3110</v>
      </c>
      <c r="D359" s="23" t="s">
        <v>113</v>
      </c>
      <c r="E359" s="24"/>
      <c r="F359" s="25">
        <v>1456167.82</v>
      </c>
      <c r="G359" s="29"/>
      <c r="H359" s="30"/>
    </row>
    <row r="360" spans="1:8" ht="25.5" customHeight="1" thickBot="1" x14ac:dyDescent="0.35">
      <c r="A360" s="20"/>
      <c r="B360" s="10"/>
      <c r="C360" s="21">
        <v>4010</v>
      </c>
      <c r="D360" s="23" t="s">
        <v>29</v>
      </c>
      <c r="E360" s="24"/>
      <c r="F360" s="25">
        <v>30537.34</v>
      </c>
      <c r="G360" s="26"/>
      <c r="H360" s="27"/>
    </row>
    <row r="361" spans="1:8" ht="25.5" customHeight="1" thickBot="1" x14ac:dyDescent="0.35">
      <c r="A361" s="16"/>
      <c r="B361" s="10"/>
      <c r="C361" s="21">
        <v>4040</v>
      </c>
      <c r="D361" s="23" t="s">
        <v>104</v>
      </c>
      <c r="E361" s="24"/>
      <c r="F361" s="25">
        <v>2263.64</v>
      </c>
      <c r="G361" s="29"/>
      <c r="H361" s="30"/>
    </row>
    <row r="362" spans="1:8" ht="25.5" customHeight="1" thickBot="1" x14ac:dyDescent="0.35">
      <c r="A362" s="20"/>
      <c r="B362" s="10"/>
      <c r="C362" s="21">
        <v>4110</v>
      </c>
      <c r="D362" s="23" t="s">
        <v>11</v>
      </c>
      <c r="E362" s="24"/>
      <c r="F362" s="25">
        <v>82652.710000000006</v>
      </c>
      <c r="G362" s="26"/>
      <c r="H362" s="27"/>
    </row>
    <row r="363" spans="1:8" ht="25.5" customHeight="1" thickBot="1" x14ac:dyDescent="0.35">
      <c r="A363" s="20"/>
      <c r="B363" s="10"/>
      <c r="C363" s="21">
        <v>4120</v>
      </c>
      <c r="D363" s="23" t="s">
        <v>12</v>
      </c>
      <c r="E363" s="24"/>
      <c r="F363" s="25">
        <v>476</v>
      </c>
      <c r="G363" s="26"/>
      <c r="H363" s="27"/>
    </row>
    <row r="364" spans="1:8" ht="25.5" customHeight="1" thickBot="1" x14ac:dyDescent="0.35">
      <c r="A364" s="20"/>
      <c r="B364" s="10"/>
      <c r="C364" s="21">
        <v>4170</v>
      </c>
      <c r="D364" s="23" t="s">
        <v>13</v>
      </c>
      <c r="E364" s="24"/>
      <c r="F364" s="25">
        <v>0</v>
      </c>
      <c r="G364" s="26"/>
      <c r="H364" s="27"/>
    </row>
    <row r="365" spans="1:8" ht="25.5" customHeight="1" thickBot="1" x14ac:dyDescent="0.35">
      <c r="A365" s="20"/>
      <c r="B365" s="10"/>
      <c r="C365" s="21">
        <v>4210</v>
      </c>
      <c r="D365" s="23" t="s">
        <v>14</v>
      </c>
      <c r="E365" s="24"/>
      <c r="F365" s="25">
        <v>2371.14</v>
      </c>
      <c r="G365" s="26"/>
      <c r="H365" s="27"/>
    </row>
    <row r="366" spans="1:8" ht="25.5" customHeight="1" thickBot="1" x14ac:dyDescent="0.35">
      <c r="A366" s="20"/>
      <c r="B366" s="10"/>
      <c r="C366" s="21">
        <v>4300</v>
      </c>
      <c r="D366" s="23" t="s">
        <v>17</v>
      </c>
      <c r="E366" s="24"/>
      <c r="F366" s="25">
        <v>2895.79</v>
      </c>
      <c r="G366" s="26"/>
      <c r="H366" s="27"/>
    </row>
    <row r="367" spans="1:8" ht="25.5" customHeight="1" thickBot="1" x14ac:dyDescent="0.35">
      <c r="A367" s="20"/>
      <c r="B367" s="10"/>
      <c r="C367" s="21">
        <v>4580</v>
      </c>
      <c r="D367" s="23" t="s">
        <v>132</v>
      </c>
      <c r="E367" s="24"/>
      <c r="F367" s="25">
        <v>0</v>
      </c>
      <c r="G367" s="26"/>
      <c r="H367" s="27"/>
    </row>
    <row r="368" spans="1:8" ht="25.5" customHeight="1" thickBot="1" x14ac:dyDescent="0.35">
      <c r="A368" s="20"/>
      <c r="B368" s="10"/>
      <c r="C368" s="21">
        <v>4700</v>
      </c>
      <c r="D368" s="23" t="s">
        <v>57</v>
      </c>
      <c r="E368" s="24"/>
      <c r="F368" s="25">
        <v>1377</v>
      </c>
      <c r="G368" s="26"/>
      <c r="H368" s="27"/>
    </row>
    <row r="369" spans="1:8" ht="25.5" customHeight="1" thickBot="1" x14ac:dyDescent="0.35">
      <c r="A369" s="20"/>
      <c r="B369" s="10">
        <v>85503</v>
      </c>
      <c r="C369" s="21"/>
      <c r="D369" s="23"/>
      <c r="E369" s="24"/>
      <c r="F369" s="25">
        <f>SUM(F370)</f>
        <v>23.34</v>
      </c>
      <c r="G369" s="26"/>
      <c r="H369" s="27"/>
    </row>
    <row r="370" spans="1:8" ht="25.5" customHeight="1" thickBot="1" x14ac:dyDescent="0.35">
      <c r="A370" s="20"/>
      <c r="B370" s="10"/>
      <c r="C370" s="21">
        <v>4210</v>
      </c>
      <c r="D370" s="23" t="s">
        <v>14</v>
      </c>
      <c r="E370" s="24"/>
      <c r="F370" s="25">
        <v>23.34</v>
      </c>
      <c r="G370" s="26"/>
      <c r="H370" s="27"/>
    </row>
    <row r="371" spans="1:8" ht="25.5" customHeight="1" thickBot="1" x14ac:dyDescent="0.35">
      <c r="A371" s="20"/>
      <c r="B371" s="10">
        <v>85504</v>
      </c>
      <c r="C371" s="21"/>
      <c r="D371" s="23" t="s">
        <v>160</v>
      </c>
      <c r="E371" s="24"/>
      <c r="F371" s="25">
        <f>SUM(F372:H375)</f>
        <v>26486.829999999998</v>
      </c>
      <c r="G371" s="26"/>
      <c r="H371" s="27"/>
    </row>
    <row r="372" spans="1:8" ht="25.5" customHeight="1" thickBot="1" x14ac:dyDescent="0.35">
      <c r="A372" s="20"/>
      <c r="B372" s="10"/>
      <c r="C372" s="21">
        <v>4110</v>
      </c>
      <c r="D372" s="23" t="s">
        <v>11</v>
      </c>
      <c r="E372" s="24"/>
      <c r="F372" s="25">
        <v>3375.12</v>
      </c>
      <c r="G372" s="26"/>
      <c r="H372" s="27"/>
    </row>
    <row r="373" spans="1:8" ht="25.5" customHeight="1" thickBot="1" x14ac:dyDescent="0.35">
      <c r="A373" s="20"/>
      <c r="B373" s="10"/>
      <c r="C373" s="21">
        <v>4120</v>
      </c>
      <c r="D373" s="23" t="s">
        <v>12</v>
      </c>
      <c r="E373" s="24"/>
      <c r="F373" s="25">
        <v>240.12</v>
      </c>
      <c r="G373" s="26"/>
      <c r="H373" s="27"/>
    </row>
    <row r="374" spans="1:8" ht="25.5" customHeight="1" thickBot="1" x14ac:dyDescent="0.35">
      <c r="A374" s="20"/>
      <c r="B374" s="10"/>
      <c r="C374" s="21">
        <v>4170</v>
      </c>
      <c r="D374" s="23" t="s">
        <v>13</v>
      </c>
      <c r="E374" s="24"/>
      <c r="F374" s="25">
        <v>19600</v>
      </c>
      <c r="G374" s="26"/>
      <c r="H374" s="27"/>
    </row>
    <row r="375" spans="1:8" ht="50.4" customHeight="1" thickBot="1" x14ac:dyDescent="0.35">
      <c r="A375" s="16"/>
      <c r="B375" s="10"/>
      <c r="C375" s="17">
        <v>4330</v>
      </c>
      <c r="D375" s="23" t="s">
        <v>107</v>
      </c>
      <c r="E375" s="28"/>
      <c r="F375" s="25">
        <v>3271.59</v>
      </c>
      <c r="G375" s="29"/>
      <c r="H375" s="30"/>
    </row>
    <row r="376" spans="1:8" ht="51" customHeight="1" thickBot="1" x14ac:dyDescent="0.35">
      <c r="A376" s="6">
        <v>900</v>
      </c>
      <c r="B376" s="7"/>
      <c r="C376" s="7"/>
      <c r="D376" s="33" t="s">
        <v>121</v>
      </c>
      <c r="E376" s="34"/>
      <c r="F376" s="35">
        <f>SUM(F377+F387+F389+F392+F394+F400)</f>
        <v>557334.31000000006</v>
      </c>
      <c r="G376" s="36"/>
      <c r="H376" s="37"/>
    </row>
    <row r="377" spans="1:8" ht="38.25" customHeight="1" thickBot="1" x14ac:dyDescent="0.35">
      <c r="A377" s="8"/>
      <c r="B377" s="9">
        <v>90002</v>
      </c>
      <c r="C377" s="10"/>
      <c r="D377" s="31" t="s">
        <v>122</v>
      </c>
      <c r="E377" s="32"/>
      <c r="F377" s="25">
        <f>SUM(F378:H386)</f>
        <v>317656.27</v>
      </c>
      <c r="G377" s="29"/>
      <c r="H377" s="30"/>
    </row>
    <row r="378" spans="1:8" ht="74.25" customHeight="1" thickBot="1" x14ac:dyDescent="0.35">
      <c r="A378" s="8"/>
      <c r="B378" s="10"/>
      <c r="C378" s="17">
        <v>2710</v>
      </c>
      <c r="D378" s="23" t="s">
        <v>123</v>
      </c>
      <c r="E378" s="28"/>
      <c r="F378" s="25">
        <v>7000</v>
      </c>
      <c r="G378" s="29"/>
      <c r="H378" s="30"/>
    </row>
    <row r="379" spans="1:8" ht="38.25" customHeight="1" thickBot="1" x14ac:dyDescent="0.35">
      <c r="A379" s="8"/>
      <c r="B379" s="10"/>
      <c r="C379" s="17">
        <v>4010</v>
      </c>
      <c r="D379" s="23" t="s">
        <v>29</v>
      </c>
      <c r="E379" s="28"/>
      <c r="F379" s="25">
        <v>25272.400000000001</v>
      </c>
      <c r="G379" s="29"/>
      <c r="H379" s="30"/>
    </row>
    <row r="380" spans="1:8" ht="38.25" customHeight="1" thickBot="1" x14ac:dyDescent="0.35">
      <c r="A380" s="8"/>
      <c r="B380" s="10"/>
      <c r="C380" s="17">
        <v>4040</v>
      </c>
      <c r="D380" s="23" t="s">
        <v>75</v>
      </c>
      <c r="E380" s="28"/>
      <c r="F380" s="25">
        <v>2441.33</v>
      </c>
      <c r="G380" s="29"/>
      <c r="H380" s="30"/>
    </row>
    <row r="381" spans="1:8" ht="38.25" customHeight="1" thickBot="1" x14ac:dyDescent="0.35">
      <c r="A381" s="8"/>
      <c r="B381" s="10"/>
      <c r="C381" s="9">
        <v>4110</v>
      </c>
      <c r="D381" s="23" t="s">
        <v>11</v>
      </c>
      <c r="E381" s="28"/>
      <c r="F381" s="25">
        <v>5413.75</v>
      </c>
      <c r="G381" s="29"/>
      <c r="H381" s="30"/>
    </row>
    <row r="382" spans="1:8" ht="25.5" customHeight="1" thickBot="1" x14ac:dyDescent="0.35">
      <c r="A382" s="8"/>
      <c r="B382" s="10"/>
      <c r="C382" s="9">
        <v>4120</v>
      </c>
      <c r="D382" s="23" t="s">
        <v>12</v>
      </c>
      <c r="E382" s="28"/>
      <c r="F382" s="25">
        <v>771.6</v>
      </c>
      <c r="G382" s="29"/>
      <c r="H382" s="30"/>
    </row>
    <row r="383" spans="1:8" ht="25.5" customHeight="1" thickBot="1" x14ac:dyDescent="0.35">
      <c r="A383" s="8"/>
      <c r="B383" s="10"/>
      <c r="C383" s="9">
        <v>4170</v>
      </c>
      <c r="D383" s="23" t="s">
        <v>13</v>
      </c>
      <c r="E383" s="28"/>
      <c r="F383" s="25">
        <v>3780</v>
      </c>
      <c r="G383" s="29"/>
      <c r="H383" s="30"/>
    </row>
    <row r="384" spans="1:8" ht="25.5" customHeight="1" thickBot="1" x14ac:dyDescent="0.35">
      <c r="A384" s="8"/>
      <c r="B384" s="10"/>
      <c r="C384" s="9">
        <v>4210</v>
      </c>
      <c r="D384" s="23" t="s">
        <v>14</v>
      </c>
      <c r="E384" s="28"/>
      <c r="F384" s="25">
        <v>6736.1</v>
      </c>
      <c r="G384" s="29"/>
      <c r="H384" s="30"/>
    </row>
    <row r="385" spans="1:8" ht="25.5" customHeight="1" thickBot="1" x14ac:dyDescent="0.35">
      <c r="A385" s="8"/>
      <c r="B385" s="10"/>
      <c r="C385" s="9">
        <v>4300</v>
      </c>
      <c r="D385" s="23" t="s">
        <v>17</v>
      </c>
      <c r="E385" s="28"/>
      <c r="F385" s="25">
        <v>265055.09000000003</v>
      </c>
      <c r="G385" s="29"/>
      <c r="H385" s="30"/>
    </row>
    <row r="386" spans="1:8" ht="38.25" customHeight="1" thickBot="1" x14ac:dyDescent="0.35">
      <c r="A386" s="8"/>
      <c r="B386" s="10"/>
      <c r="C386" s="9">
        <v>4440</v>
      </c>
      <c r="D386" s="23" t="s">
        <v>79</v>
      </c>
      <c r="E386" s="28"/>
      <c r="F386" s="25">
        <v>1186</v>
      </c>
      <c r="G386" s="29"/>
      <c r="H386" s="30"/>
    </row>
    <row r="387" spans="1:8" ht="25.5" customHeight="1" thickBot="1" x14ac:dyDescent="0.35">
      <c r="A387" s="8"/>
      <c r="B387" s="9">
        <v>90003</v>
      </c>
      <c r="C387" s="10"/>
      <c r="D387" s="31" t="s">
        <v>124</v>
      </c>
      <c r="E387" s="32"/>
      <c r="F387" s="25">
        <f>SUM(F388)</f>
        <v>15.96</v>
      </c>
      <c r="G387" s="29"/>
      <c r="H387" s="30"/>
    </row>
    <row r="388" spans="1:8" ht="25.5" customHeight="1" thickBot="1" x14ac:dyDescent="0.35">
      <c r="A388" s="8"/>
      <c r="B388" s="10"/>
      <c r="C388" s="14">
        <v>4210</v>
      </c>
      <c r="D388" s="23" t="s">
        <v>14</v>
      </c>
      <c r="E388" s="28"/>
      <c r="F388" s="25">
        <v>15.96</v>
      </c>
      <c r="G388" s="29"/>
      <c r="H388" s="30"/>
    </row>
    <row r="389" spans="1:8" ht="25.5" customHeight="1" thickBot="1" x14ac:dyDescent="0.35">
      <c r="A389" s="8"/>
      <c r="B389" s="9">
        <v>90004</v>
      </c>
      <c r="C389" s="10"/>
      <c r="D389" s="31" t="s">
        <v>125</v>
      </c>
      <c r="E389" s="32"/>
      <c r="F389" s="25">
        <f>SUM(F390:H391)</f>
        <v>9413.48</v>
      </c>
      <c r="G389" s="29"/>
      <c r="H389" s="30"/>
    </row>
    <row r="390" spans="1:8" ht="25.5" customHeight="1" thickBot="1" x14ac:dyDescent="0.35">
      <c r="A390" s="8"/>
      <c r="B390" s="10"/>
      <c r="C390" s="9">
        <v>4210</v>
      </c>
      <c r="D390" s="23" t="s">
        <v>14</v>
      </c>
      <c r="E390" s="28"/>
      <c r="F390" s="25">
        <v>1452.48</v>
      </c>
      <c r="G390" s="29"/>
      <c r="H390" s="30"/>
    </row>
    <row r="391" spans="1:8" ht="25.5" customHeight="1" thickBot="1" x14ac:dyDescent="0.35">
      <c r="A391" s="20"/>
      <c r="B391" s="10"/>
      <c r="C391" s="21">
        <v>4300</v>
      </c>
      <c r="D391" s="23" t="s">
        <v>17</v>
      </c>
      <c r="E391" s="24"/>
      <c r="F391" s="25">
        <v>7961</v>
      </c>
      <c r="G391" s="26"/>
      <c r="H391" s="27"/>
    </row>
    <row r="392" spans="1:8" ht="25.5" customHeight="1" thickBot="1" x14ac:dyDescent="0.35">
      <c r="A392" s="8"/>
      <c r="B392" s="9">
        <v>90013</v>
      </c>
      <c r="C392" s="10"/>
      <c r="D392" s="31" t="s">
        <v>126</v>
      </c>
      <c r="E392" s="32"/>
      <c r="F392" s="25">
        <f>SUM(F393)</f>
        <v>10578.6</v>
      </c>
      <c r="G392" s="29"/>
      <c r="H392" s="30"/>
    </row>
    <row r="393" spans="1:8" ht="76.5" customHeight="1" thickBot="1" x14ac:dyDescent="0.35">
      <c r="A393" s="8"/>
      <c r="B393" s="10"/>
      <c r="C393" s="9">
        <v>2900</v>
      </c>
      <c r="D393" s="23" t="s">
        <v>127</v>
      </c>
      <c r="E393" s="28"/>
      <c r="F393" s="25">
        <v>10578.6</v>
      </c>
      <c r="G393" s="29"/>
      <c r="H393" s="30"/>
    </row>
    <row r="394" spans="1:8" ht="25.5" customHeight="1" thickBot="1" x14ac:dyDescent="0.35">
      <c r="A394" s="8"/>
      <c r="B394" s="9">
        <v>90015</v>
      </c>
      <c r="C394" s="10"/>
      <c r="D394" s="31" t="s">
        <v>128</v>
      </c>
      <c r="E394" s="32"/>
      <c r="F394" s="25">
        <f>SUM(F395:H399)</f>
        <v>130458.1</v>
      </c>
      <c r="G394" s="29"/>
      <c r="H394" s="30"/>
    </row>
    <row r="395" spans="1:8" ht="15" thickBot="1" x14ac:dyDescent="0.35">
      <c r="A395" s="8"/>
      <c r="B395" s="9"/>
      <c r="C395" s="9">
        <v>4210</v>
      </c>
      <c r="D395" s="31" t="s">
        <v>34</v>
      </c>
      <c r="E395" s="32"/>
      <c r="F395" s="25">
        <v>1600</v>
      </c>
      <c r="G395" s="29"/>
      <c r="H395" s="30"/>
    </row>
    <row r="396" spans="1:8" ht="15" thickBot="1" x14ac:dyDescent="0.35">
      <c r="A396" s="8"/>
      <c r="B396" s="10"/>
      <c r="C396" s="9">
        <v>4260</v>
      </c>
      <c r="D396" s="23" t="s">
        <v>15</v>
      </c>
      <c r="E396" s="28"/>
      <c r="F396" s="25">
        <v>76022.009999999995</v>
      </c>
      <c r="G396" s="29"/>
      <c r="H396" s="30"/>
    </row>
    <row r="397" spans="1:8" ht="25.5" customHeight="1" thickBot="1" x14ac:dyDescent="0.35">
      <c r="A397" s="8"/>
      <c r="B397" s="10"/>
      <c r="C397" s="9">
        <v>4270</v>
      </c>
      <c r="D397" s="23" t="s">
        <v>16</v>
      </c>
      <c r="E397" s="28"/>
      <c r="F397" s="25">
        <v>2845</v>
      </c>
      <c r="G397" s="29"/>
      <c r="H397" s="30"/>
    </row>
    <row r="398" spans="1:8" ht="25.5" customHeight="1" thickBot="1" x14ac:dyDescent="0.35">
      <c r="A398" s="8"/>
      <c r="B398" s="10"/>
      <c r="C398" s="9">
        <v>4300</v>
      </c>
      <c r="D398" s="23" t="s">
        <v>17</v>
      </c>
      <c r="E398" s="28"/>
      <c r="F398" s="25">
        <v>40751.300000000003</v>
      </c>
      <c r="G398" s="29"/>
      <c r="H398" s="30"/>
    </row>
    <row r="399" spans="1:8" ht="51" customHeight="1" thickBot="1" x14ac:dyDescent="0.35">
      <c r="A399" s="8"/>
      <c r="B399" s="10"/>
      <c r="C399" s="9">
        <v>6050</v>
      </c>
      <c r="D399" s="23" t="s">
        <v>22</v>
      </c>
      <c r="E399" s="28"/>
      <c r="F399" s="25">
        <v>9239.7900000000009</v>
      </c>
      <c r="G399" s="29"/>
      <c r="H399" s="30"/>
    </row>
    <row r="400" spans="1:8" ht="25.5" customHeight="1" thickBot="1" x14ac:dyDescent="0.35">
      <c r="A400" s="8"/>
      <c r="B400" s="9">
        <v>90095</v>
      </c>
      <c r="C400" s="10"/>
      <c r="D400" s="31" t="s">
        <v>25</v>
      </c>
      <c r="E400" s="32"/>
      <c r="F400" s="25">
        <f>SUM(F401:H405)</f>
        <v>89211.9</v>
      </c>
      <c r="G400" s="29"/>
      <c r="H400" s="30"/>
    </row>
    <row r="401" spans="1:8" ht="25.5" customHeight="1" thickBot="1" x14ac:dyDescent="0.35">
      <c r="A401" s="8"/>
      <c r="B401" s="10"/>
      <c r="C401" s="9">
        <v>4210</v>
      </c>
      <c r="D401" s="23" t="s">
        <v>14</v>
      </c>
      <c r="E401" s="28"/>
      <c r="F401" s="25">
        <v>45485.72</v>
      </c>
      <c r="G401" s="29"/>
      <c r="H401" s="30"/>
    </row>
    <row r="402" spans="1:8" ht="25.5" customHeight="1" thickBot="1" x14ac:dyDescent="0.35">
      <c r="A402" s="8"/>
      <c r="B402" s="10"/>
      <c r="C402" s="9">
        <v>4270</v>
      </c>
      <c r="D402" s="23" t="s">
        <v>16</v>
      </c>
      <c r="E402" s="28"/>
      <c r="F402" s="25">
        <v>2386.1</v>
      </c>
      <c r="G402" s="29"/>
      <c r="H402" s="30"/>
    </row>
    <row r="403" spans="1:8" ht="25.5" customHeight="1" thickBot="1" x14ac:dyDescent="0.35">
      <c r="A403" s="8"/>
      <c r="B403" s="10"/>
      <c r="C403" s="9">
        <v>4300</v>
      </c>
      <c r="D403" s="23" t="s">
        <v>17</v>
      </c>
      <c r="E403" s="28"/>
      <c r="F403" s="25">
        <v>478.9</v>
      </c>
      <c r="G403" s="29"/>
      <c r="H403" s="30"/>
    </row>
    <row r="404" spans="1:8" ht="25.5" customHeight="1" thickBot="1" x14ac:dyDescent="0.35">
      <c r="A404" s="8"/>
      <c r="B404" s="10"/>
      <c r="C404" s="9">
        <v>4430</v>
      </c>
      <c r="D404" s="23" t="s">
        <v>19</v>
      </c>
      <c r="E404" s="28"/>
      <c r="F404" s="25">
        <v>225</v>
      </c>
      <c r="G404" s="29"/>
      <c r="H404" s="30"/>
    </row>
    <row r="405" spans="1:8" ht="25.5" customHeight="1" thickBot="1" x14ac:dyDescent="0.35">
      <c r="A405" s="8"/>
      <c r="B405" s="10"/>
      <c r="C405" s="9">
        <v>6050</v>
      </c>
      <c r="D405" s="23" t="s">
        <v>129</v>
      </c>
      <c r="E405" s="28"/>
      <c r="F405" s="25">
        <v>40636.18</v>
      </c>
      <c r="G405" s="29"/>
      <c r="H405" s="30"/>
    </row>
    <row r="406" spans="1:8" ht="51" customHeight="1" thickBot="1" x14ac:dyDescent="0.35">
      <c r="A406" s="6">
        <v>921</v>
      </c>
      <c r="B406" s="7"/>
      <c r="C406" s="7"/>
      <c r="D406" s="33" t="s">
        <v>130</v>
      </c>
      <c r="E406" s="34"/>
      <c r="F406" s="35">
        <f>SUM(F407+F422+F424+F426)</f>
        <v>212478.69000000003</v>
      </c>
      <c r="G406" s="36"/>
      <c r="H406" s="37"/>
    </row>
    <row r="407" spans="1:8" ht="38.25" customHeight="1" thickBot="1" x14ac:dyDescent="0.35">
      <c r="A407" s="8"/>
      <c r="B407" s="9">
        <v>92109</v>
      </c>
      <c r="C407" s="10"/>
      <c r="D407" s="31" t="s">
        <v>131</v>
      </c>
      <c r="E407" s="32"/>
      <c r="F407" s="25">
        <f>SUM(F408:H421)</f>
        <v>88970.640000000014</v>
      </c>
      <c r="G407" s="29"/>
      <c r="H407" s="30"/>
    </row>
    <row r="408" spans="1:8" ht="38.25" customHeight="1" thickBot="1" x14ac:dyDescent="0.35">
      <c r="A408" s="8"/>
      <c r="B408" s="10"/>
      <c r="C408" s="9">
        <v>4010</v>
      </c>
      <c r="D408" s="23" t="s">
        <v>29</v>
      </c>
      <c r="E408" s="28"/>
      <c r="F408" s="25">
        <v>3763.03</v>
      </c>
      <c r="G408" s="29"/>
      <c r="H408" s="30"/>
    </row>
    <row r="409" spans="1:8" ht="38.25" customHeight="1" thickBot="1" x14ac:dyDescent="0.35">
      <c r="A409" s="8"/>
      <c r="B409" s="10"/>
      <c r="C409" s="9">
        <v>4040</v>
      </c>
      <c r="D409" s="23" t="s">
        <v>75</v>
      </c>
      <c r="E409" s="28"/>
      <c r="F409" s="25">
        <v>77.209999999999994</v>
      </c>
      <c r="G409" s="29"/>
      <c r="H409" s="30"/>
    </row>
    <row r="410" spans="1:8" ht="38.25" customHeight="1" thickBot="1" x14ac:dyDescent="0.35">
      <c r="A410" s="8"/>
      <c r="B410" s="10"/>
      <c r="C410" s="9">
        <v>4110</v>
      </c>
      <c r="D410" s="23" t="s">
        <v>11</v>
      </c>
      <c r="E410" s="28"/>
      <c r="F410" s="25">
        <v>650.07000000000005</v>
      </c>
      <c r="G410" s="29"/>
      <c r="H410" s="30"/>
    </row>
    <row r="411" spans="1:8" ht="25.5" customHeight="1" thickBot="1" x14ac:dyDescent="0.35">
      <c r="A411" s="8"/>
      <c r="B411" s="10"/>
      <c r="C411" s="9">
        <v>4120</v>
      </c>
      <c r="D411" s="23" t="s">
        <v>12</v>
      </c>
      <c r="E411" s="28"/>
      <c r="F411" s="25">
        <v>20.56</v>
      </c>
      <c r="G411" s="29"/>
      <c r="H411" s="30"/>
    </row>
    <row r="412" spans="1:8" ht="25.5" customHeight="1" thickBot="1" x14ac:dyDescent="0.35">
      <c r="A412" s="8"/>
      <c r="B412" s="10"/>
      <c r="C412" s="9">
        <v>4170</v>
      </c>
      <c r="D412" s="23" t="s">
        <v>13</v>
      </c>
      <c r="E412" s="28"/>
      <c r="F412" s="25">
        <v>7382.4</v>
      </c>
      <c r="G412" s="29"/>
      <c r="H412" s="30"/>
    </row>
    <row r="413" spans="1:8" ht="25.5" customHeight="1" thickBot="1" x14ac:dyDescent="0.35">
      <c r="A413" s="8"/>
      <c r="B413" s="10"/>
      <c r="C413" s="9">
        <v>4210</v>
      </c>
      <c r="D413" s="23" t="s">
        <v>14</v>
      </c>
      <c r="E413" s="28"/>
      <c r="F413" s="25">
        <v>39561.050000000003</v>
      </c>
      <c r="G413" s="29"/>
      <c r="H413" s="30"/>
    </row>
    <row r="414" spans="1:8" ht="15" thickBot="1" x14ac:dyDescent="0.35">
      <c r="A414" s="8"/>
      <c r="B414" s="10"/>
      <c r="C414" s="9">
        <v>4260</v>
      </c>
      <c r="D414" s="23" t="s">
        <v>15</v>
      </c>
      <c r="E414" s="28"/>
      <c r="F414" s="25">
        <v>17106.240000000002</v>
      </c>
      <c r="G414" s="29"/>
      <c r="H414" s="30"/>
    </row>
    <row r="415" spans="1:8" ht="25.5" customHeight="1" thickBot="1" x14ac:dyDescent="0.35">
      <c r="A415" s="8"/>
      <c r="B415" s="10"/>
      <c r="C415" s="9">
        <v>4270</v>
      </c>
      <c r="D415" s="23" t="s">
        <v>16</v>
      </c>
      <c r="E415" s="28"/>
      <c r="F415" s="25">
        <v>1975.85</v>
      </c>
      <c r="G415" s="29"/>
      <c r="H415" s="30"/>
    </row>
    <row r="416" spans="1:8" ht="25.5" customHeight="1" thickBot="1" x14ac:dyDescent="0.35">
      <c r="A416" s="8"/>
      <c r="B416" s="10"/>
      <c r="C416" s="9">
        <v>4300</v>
      </c>
      <c r="D416" s="23" t="s">
        <v>17</v>
      </c>
      <c r="E416" s="28"/>
      <c r="F416" s="25">
        <v>6721.3</v>
      </c>
      <c r="G416" s="29"/>
      <c r="H416" s="30"/>
    </row>
    <row r="417" spans="1:8" ht="38.25" customHeight="1" thickBot="1" x14ac:dyDescent="0.35">
      <c r="A417" s="8"/>
      <c r="B417" s="10"/>
      <c r="C417" s="9">
        <v>4360</v>
      </c>
      <c r="D417" s="38" t="s">
        <v>65</v>
      </c>
      <c r="E417" s="52"/>
      <c r="F417" s="25">
        <v>645.05999999999995</v>
      </c>
      <c r="G417" s="29"/>
      <c r="H417" s="30"/>
    </row>
    <row r="418" spans="1:8" ht="25.5" customHeight="1" thickBot="1" x14ac:dyDescent="0.35">
      <c r="A418" s="8"/>
      <c r="B418" s="10"/>
      <c r="C418" s="9">
        <v>4430</v>
      </c>
      <c r="D418" s="23" t="s">
        <v>19</v>
      </c>
      <c r="E418" s="28"/>
      <c r="F418" s="25">
        <v>102</v>
      </c>
      <c r="G418" s="29"/>
      <c r="H418" s="30"/>
    </row>
    <row r="419" spans="1:8" ht="38.25" customHeight="1" thickBot="1" x14ac:dyDescent="0.35">
      <c r="A419" s="8"/>
      <c r="B419" s="10"/>
      <c r="C419" s="9">
        <v>4440</v>
      </c>
      <c r="D419" s="23" t="s">
        <v>79</v>
      </c>
      <c r="E419" s="28"/>
      <c r="F419" s="25">
        <v>593</v>
      </c>
      <c r="G419" s="29"/>
      <c r="H419" s="30"/>
    </row>
    <row r="420" spans="1:8" ht="15" thickBot="1" x14ac:dyDescent="0.35">
      <c r="A420" s="8"/>
      <c r="B420" s="10"/>
      <c r="C420" s="9">
        <v>4530</v>
      </c>
      <c r="D420" s="23" t="s">
        <v>132</v>
      </c>
      <c r="E420" s="28"/>
      <c r="F420" s="25">
        <v>0</v>
      </c>
      <c r="G420" s="29"/>
      <c r="H420" s="30"/>
    </row>
    <row r="421" spans="1:8" ht="51" customHeight="1" thickBot="1" x14ac:dyDescent="0.35">
      <c r="A421" s="8"/>
      <c r="B421" s="10"/>
      <c r="C421" s="9">
        <v>6050</v>
      </c>
      <c r="D421" s="23" t="s">
        <v>22</v>
      </c>
      <c r="E421" s="28"/>
      <c r="F421" s="25">
        <v>10372.870000000001</v>
      </c>
      <c r="G421" s="29"/>
      <c r="H421" s="30"/>
    </row>
    <row r="422" spans="1:8" ht="15" thickBot="1" x14ac:dyDescent="0.35">
      <c r="A422" s="8"/>
      <c r="B422" s="9">
        <v>92116</v>
      </c>
      <c r="C422" s="10"/>
      <c r="D422" s="31" t="s">
        <v>133</v>
      </c>
      <c r="E422" s="32"/>
      <c r="F422" s="25">
        <f>SUM(F423)</f>
        <v>67500</v>
      </c>
      <c r="G422" s="29"/>
      <c r="H422" s="30"/>
    </row>
    <row r="423" spans="1:8" ht="51" customHeight="1" thickBot="1" x14ac:dyDescent="0.35">
      <c r="A423" s="8"/>
      <c r="B423" s="10"/>
      <c r="C423" s="9">
        <v>2480</v>
      </c>
      <c r="D423" s="23" t="s">
        <v>134</v>
      </c>
      <c r="E423" s="28"/>
      <c r="F423" s="25">
        <v>67500</v>
      </c>
      <c r="G423" s="29"/>
      <c r="H423" s="30"/>
    </row>
    <row r="424" spans="1:8" ht="38.25" customHeight="1" thickBot="1" x14ac:dyDescent="0.35">
      <c r="A424" s="8"/>
      <c r="B424" s="9">
        <v>92120</v>
      </c>
      <c r="C424" s="9"/>
      <c r="D424" s="23" t="s">
        <v>135</v>
      </c>
      <c r="E424" s="28"/>
      <c r="F424" s="25">
        <f>SUM(F425)</f>
        <v>207.92</v>
      </c>
      <c r="G424" s="29"/>
      <c r="H424" s="30"/>
    </row>
    <row r="425" spans="1:8" ht="38.25" customHeight="1" thickBot="1" x14ac:dyDescent="0.35">
      <c r="A425" s="8"/>
      <c r="B425" s="10"/>
      <c r="C425" s="9">
        <v>4340</v>
      </c>
      <c r="D425" s="23" t="s">
        <v>136</v>
      </c>
      <c r="E425" s="28"/>
      <c r="F425" s="25">
        <v>207.92</v>
      </c>
      <c r="G425" s="29"/>
      <c r="H425" s="30"/>
    </row>
    <row r="426" spans="1:8" ht="25.5" customHeight="1" thickBot="1" x14ac:dyDescent="0.35">
      <c r="A426" s="8"/>
      <c r="B426" s="9">
        <v>92195</v>
      </c>
      <c r="C426" s="10"/>
      <c r="D426" s="31" t="s">
        <v>25</v>
      </c>
      <c r="E426" s="32"/>
      <c r="F426" s="25">
        <f>SUM(F427:H432)</f>
        <v>55800.130000000005</v>
      </c>
      <c r="G426" s="29"/>
      <c r="H426" s="30"/>
    </row>
    <row r="427" spans="1:8" ht="113.25" customHeight="1" thickBot="1" x14ac:dyDescent="0.35">
      <c r="A427" s="8"/>
      <c r="B427" s="10"/>
      <c r="C427" s="9">
        <v>2360</v>
      </c>
      <c r="D427" s="23" t="s">
        <v>137</v>
      </c>
      <c r="E427" s="28"/>
      <c r="F427" s="25">
        <v>1429.39</v>
      </c>
      <c r="G427" s="29"/>
      <c r="H427" s="30"/>
    </row>
    <row r="428" spans="1:8" ht="33" customHeight="1" thickBot="1" x14ac:dyDescent="0.35">
      <c r="A428" s="20"/>
      <c r="B428" s="10"/>
      <c r="C428" s="21">
        <v>4110</v>
      </c>
      <c r="D428" s="23" t="s">
        <v>11</v>
      </c>
      <c r="E428" s="24"/>
      <c r="F428" s="25">
        <v>57.47</v>
      </c>
      <c r="G428" s="26"/>
      <c r="H428" s="27"/>
    </row>
    <row r="429" spans="1:8" ht="25.5" customHeight="1" thickBot="1" x14ac:dyDescent="0.35">
      <c r="A429" s="8"/>
      <c r="B429" s="10"/>
      <c r="C429" s="9">
        <v>4170</v>
      </c>
      <c r="D429" s="23" t="s">
        <v>13</v>
      </c>
      <c r="E429" s="28"/>
      <c r="F429" s="25">
        <v>9886.64</v>
      </c>
      <c r="G429" s="29"/>
      <c r="H429" s="30"/>
    </row>
    <row r="430" spans="1:8" ht="25.5" customHeight="1" thickBot="1" x14ac:dyDescent="0.35">
      <c r="A430" s="8"/>
      <c r="B430" s="10"/>
      <c r="C430" s="9">
        <v>4210</v>
      </c>
      <c r="D430" s="23" t="s">
        <v>14</v>
      </c>
      <c r="E430" s="28"/>
      <c r="F430" s="25">
        <v>20646.53</v>
      </c>
      <c r="G430" s="29"/>
      <c r="H430" s="30"/>
    </row>
    <row r="431" spans="1:8" ht="25.5" customHeight="1" thickBot="1" x14ac:dyDescent="0.35">
      <c r="A431" s="8"/>
      <c r="B431" s="10"/>
      <c r="C431" s="9">
        <v>4300</v>
      </c>
      <c r="D431" s="23" t="s">
        <v>138</v>
      </c>
      <c r="E431" s="28"/>
      <c r="F431" s="25">
        <v>23275.8</v>
      </c>
      <c r="G431" s="29"/>
      <c r="H431" s="30"/>
    </row>
    <row r="432" spans="1:8" ht="25.5" customHeight="1" thickBot="1" x14ac:dyDescent="0.35">
      <c r="A432" s="8"/>
      <c r="B432" s="10"/>
      <c r="C432" s="9">
        <v>4430</v>
      </c>
      <c r="D432" s="23" t="s">
        <v>139</v>
      </c>
      <c r="E432" s="28"/>
      <c r="F432" s="25">
        <v>504.3</v>
      </c>
      <c r="G432" s="29"/>
      <c r="H432" s="30"/>
    </row>
    <row r="433" spans="1:8" ht="25.5" customHeight="1" thickBot="1" x14ac:dyDescent="0.35">
      <c r="A433" s="6">
        <v>926</v>
      </c>
      <c r="B433" s="7"/>
      <c r="C433" s="7"/>
      <c r="D433" s="33" t="s">
        <v>140</v>
      </c>
      <c r="E433" s="34"/>
      <c r="F433" s="35">
        <f>SUM(F434+F440)</f>
        <v>64538.61</v>
      </c>
      <c r="G433" s="36"/>
      <c r="H433" s="37"/>
    </row>
    <row r="434" spans="1:8" ht="15" thickBot="1" x14ac:dyDescent="0.35">
      <c r="A434" s="8"/>
      <c r="B434" s="9">
        <v>92601</v>
      </c>
      <c r="C434" s="10"/>
      <c r="D434" s="31" t="s">
        <v>141</v>
      </c>
      <c r="E434" s="32"/>
      <c r="F434" s="25">
        <f>SUM(F435:H439)</f>
        <v>16283.61</v>
      </c>
      <c r="G434" s="29"/>
      <c r="H434" s="30"/>
    </row>
    <row r="435" spans="1:8" ht="15" thickBot="1" x14ac:dyDescent="0.35">
      <c r="A435" s="8"/>
      <c r="B435" s="9"/>
      <c r="C435" s="9">
        <v>4110</v>
      </c>
      <c r="D435" s="23" t="s">
        <v>96</v>
      </c>
      <c r="E435" s="28"/>
      <c r="F435" s="25">
        <v>661.85</v>
      </c>
      <c r="G435" s="29"/>
      <c r="H435" s="30"/>
    </row>
    <row r="436" spans="1:8" ht="25.5" customHeight="1" thickBot="1" x14ac:dyDescent="0.35">
      <c r="A436" s="8"/>
      <c r="B436" s="9"/>
      <c r="C436" s="10">
        <v>4170</v>
      </c>
      <c r="D436" s="23" t="s">
        <v>13</v>
      </c>
      <c r="E436" s="28"/>
      <c r="F436" s="25">
        <v>7700</v>
      </c>
      <c r="G436" s="29"/>
      <c r="H436" s="30"/>
    </row>
    <row r="437" spans="1:8" ht="25.5" customHeight="1" thickBot="1" x14ac:dyDescent="0.35">
      <c r="A437" s="8"/>
      <c r="B437" s="10"/>
      <c r="C437" s="9">
        <v>4210</v>
      </c>
      <c r="D437" s="23" t="s">
        <v>14</v>
      </c>
      <c r="E437" s="28"/>
      <c r="F437" s="25">
        <v>1061.82</v>
      </c>
      <c r="G437" s="29"/>
      <c r="H437" s="30"/>
    </row>
    <row r="438" spans="1:8" ht="15" thickBot="1" x14ac:dyDescent="0.35">
      <c r="A438" s="8"/>
      <c r="B438" s="10"/>
      <c r="C438" s="9">
        <v>4260</v>
      </c>
      <c r="D438" s="23" t="s">
        <v>15</v>
      </c>
      <c r="E438" s="28"/>
      <c r="F438" s="25">
        <v>6259.94</v>
      </c>
      <c r="G438" s="29"/>
      <c r="H438" s="30"/>
    </row>
    <row r="439" spans="1:8" ht="25.5" customHeight="1" thickBot="1" x14ac:dyDescent="0.35">
      <c r="A439" s="8"/>
      <c r="B439" s="10"/>
      <c r="C439" s="9">
        <v>4300</v>
      </c>
      <c r="D439" s="23" t="s">
        <v>17</v>
      </c>
      <c r="E439" s="28"/>
      <c r="F439" s="25">
        <v>600</v>
      </c>
      <c r="G439" s="29"/>
      <c r="H439" s="30"/>
    </row>
    <row r="440" spans="1:8" ht="38.25" customHeight="1" thickBot="1" x14ac:dyDescent="0.35">
      <c r="A440" s="8"/>
      <c r="B440" s="9">
        <v>92605</v>
      </c>
      <c r="C440" s="10"/>
      <c r="D440" s="31" t="s">
        <v>142</v>
      </c>
      <c r="E440" s="32"/>
      <c r="F440" s="25">
        <f>SUM(F441:H443)</f>
        <v>48255</v>
      </c>
      <c r="G440" s="29"/>
      <c r="H440" s="30"/>
    </row>
    <row r="441" spans="1:8" ht="61.5" customHeight="1" thickBot="1" x14ac:dyDescent="0.35">
      <c r="A441" s="8"/>
      <c r="B441" s="10"/>
      <c r="C441" s="9">
        <v>2820</v>
      </c>
      <c r="D441" s="23" t="s">
        <v>74</v>
      </c>
      <c r="E441" s="28"/>
      <c r="F441" s="25">
        <v>40000</v>
      </c>
      <c r="G441" s="29"/>
      <c r="H441" s="30"/>
    </row>
    <row r="442" spans="1:8" ht="25.5" customHeight="1" thickBot="1" x14ac:dyDescent="0.35">
      <c r="A442" s="8"/>
      <c r="B442" s="10"/>
      <c r="C442" s="9">
        <v>4170</v>
      </c>
      <c r="D442" s="23" t="s">
        <v>13</v>
      </c>
      <c r="E442" s="28"/>
      <c r="F442" s="25">
        <v>6255</v>
      </c>
      <c r="G442" s="29"/>
      <c r="H442" s="30"/>
    </row>
    <row r="443" spans="1:8" ht="25.5" customHeight="1" thickBot="1" x14ac:dyDescent="0.35">
      <c r="A443" s="8"/>
      <c r="B443" s="10"/>
      <c r="C443" s="9">
        <v>4210</v>
      </c>
      <c r="D443" s="23" t="s">
        <v>14</v>
      </c>
      <c r="E443" s="28"/>
      <c r="F443" s="25">
        <v>2000</v>
      </c>
      <c r="G443" s="29"/>
      <c r="H443" s="30"/>
    </row>
    <row r="444" spans="1:8" ht="15" thickBot="1" x14ac:dyDescent="0.35">
      <c r="A444" s="8"/>
      <c r="B444" s="10"/>
      <c r="C444" s="10"/>
      <c r="D444" s="33" t="s">
        <v>143</v>
      </c>
      <c r="E444" s="34"/>
      <c r="F444" s="35">
        <f>SUM(F6+F39+F55+F68+F81+F85+F136+F141+F158+F161+F164+F266+F280+F344+F347+F376+F406+F433)</f>
        <v>13790767.15</v>
      </c>
      <c r="G444" s="36"/>
      <c r="H444" s="37"/>
    </row>
    <row r="445" spans="1:8" x14ac:dyDescent="0.3">
      <c r="A445" s="55"/>
      <c r="B445" s="55"/>
      <c r="C445" s="55"/>
      <c r="D445" s="57"/>
      <c r="E445" s="57"/>
      <c r="F445" s="55"/>
      <c r="G445" s="55"/>
      <c r="H445" s="55"/>
    </row>
    <row r="446" spans="1:8" x14ac:dyDescent="0.3">
      <c r="A446" s="56"/>
      <c r="B446" s="56"/>
      <c r="C446" s="56"/>
      <c r="D446" s="58"/>
      <c r="E446" s="58"/>
      <c r="F446" s="56"/>
      <c r="G446" s="56"/>
      <c r="H446" s="56"/>
    </row>
    <row r="447" spans="1:8" x14ac:dyDescent="0.3">
      <c r="A447" s="56"/>
      <c r="B447" s="56"/>
      <c r="C447" s="56"/>
      <c r="D447" s="58"/>
      <c r="E447" s="58"/>
      <c r="F447" s="56"/>
      <c r="G447" s="56"/>
      <c r="H447" s="56"/>
    </row>
    <row r="448" spans="1:8" x14ac:dyDescent="0.3">
      <c r="A448" s="56"/>
      <c r="B448" s="56"/>
      <c r="C448" s="56"/>
      <c r="D448" s="58"/>
      <c r="E448" s="58"/>
      <c r="F448" s="56"/>
      <c r="G448" s="56"/>
      <c r="H448" s="56"/>
    </row>
    <row r="449" spans="1:8" x14ac:dyDescent="0.3">
      <c r="A449" s="56"/>
      <c r="B449" s="56"/>
      <c r="C449" s="56"/>
      <c r="D449" s="58"/>
      <c r="E449" s="58"/>
      <c r="F449" s="56"/>
      <c r="G449" s="56"/>
      <c r="H449" s="56"/>
    </row>
    <row r="450" spans="1:8" x14ac:dyDescent="0.3">
      <c r="A450" s="56"/>
      <c r="B450" s="56"/>
      <c r="C450" s="56"/>
      <c r="D450" s="58"/>
      <c r="E450" s="58"/>
      <c r="F450" s="56"/>
      <c r="G450" s="56"/>
      <c r="H450" s="56"/>
    </row>
    <row r="451" spans="1:8" x14ac:dyDescent="0.3">
      <c r="A451" s="56"/>
      <c r="B451" s="56"/>
      <c r="C451" s="56"/>
      <c r="D451" s="58"/>
      <c r="E451" s="58"/>
      <c r="F451" s="56"/>
      <c r="G451" s="56"/>
      <c r="H451" s="56"/>
    </row>
    <row r="452" spans="1:8" x14ac:dyDescent="0.3">
      <c r="A452" s="15"/>
      <c r="B452" s="15"/>
      <c r="C452" s="15"/>
      <c r="D452" s="15"/>
      <c r="E452" s="15"/>
      <c r="F452" s="15"/>
      <c r="G452" s="15"/>
      <c r="H452" s="15"/>
    </row>
    <row r="453" spans="1:8" ht="15.6" x14ac:dyDescent="0.3">
      <c r="A453" s="1"/>
    </row>
    <row r="454" spans="1:8" ht="15.6" x14ac:dyDescent="0.3">
      <c r="A454" s="1"/>
    </row>
  </sheetData>
  <mergeCells count="888">
    <mergeCell ref="D375:E375"/>
    <mergeCell ref="F350:H350"/>
    <mergeCell ref="F351:H351"/>
    <mergeCell ref="F352:H352"/>
    <mergeCell ref="F353:H353"/>
    <mergeCell ref="F354:H354"/>
    <mergeCell ref="F355:H355"/>
    <mergeCell ref="F356:H356"/>
    <mergeCell ref="F357:H357"/>
    <mergeCell ref="F358:H358"/>
    <mergeCell ref="F359:H359"/>
    <mergeCell ref="F361:H361"/>
    <mergeCell ref="F375:H375"/>
    <mergeCell ref="D350:E350"/>
    <mergeCell ref="D351:E351"/>
    <mergeCell ref="D352:E352"/>
    <mergeCell ref="D353:E353"/>
    <mergeCell ref="D354:E354"/>
    <mergeCell ref="D355:E355"/>
    <mergeCell ref="D356:E356"/>
    <mergeCell ref="D357:E357"/>
    <mergeCell ref="D358:E358"/>
    <mergeCell ref="A1:F1"/>
    <mergeCell ref="G1:H1"/>
    <mergeCell ref="A2:D2"/>
    <mergeCell ref="E2:H2"/>
    <mergeCell ref="A3:D3"/>
    <mergeCell ref="E3:H3"/>
    <mergeCell ref="D349:E349"/>
    <mergeCell ref="F349:H349"/>
    <mergeCell ref="D347:E347"/>
    <mergeCell ref="D348:E348"/>
    <mergeCell ref="F347:H347"/>
    <mergeCell ref="F348:H348"/>
    <mergeCell ref="D7:E7"/>
    <mergeCell ref="F7:H7"/>
    <mergeCell ref="D8:E8"/>
    <mergeCell ref="F8:H8"/>
    <mergeCell ref="D9:E9"/>
    <mergeCell ref="F9:H9"/>
    <mergeCell ref="D4:E4"/>
    <mergeCell ref="F4:G4"/>
    <mergeCell ref="D5:E5"/>
    <mergeCell ref="F5:H5"/>
    <mergeCell ref="D6:E6"/>
    <mergeCell ref="F6:H6"/>
    <mergeCell ref="D13:E13"/>
    <mergeCell ref="F13:H13"/>
    <mergeCell ref="D14:E14"/>
    <mergeCell ref="F14:H14"/>
    <mergeCell ref="A15:A16"/>
    <mergeCell ref="B15:B16"/>
    <mergeCell ref="F15:H16"/>
    <mergeCell ref="C15:C16"/>
    <mergeCell ref="D10:E10"/>
    <mergeCell ref="F10:H10"/>
    <mergeCell ref="D11:E11"/>
    <mergeCell ref="F11:H11"/>
    <mergeCell ref="D12:E12"/>
    <mergeCell ref="F12:H12"/>
    <mergeCell ref="D15:E16"/>
    <mergeCell ref="D22:E22"/>
    <mergeCell ref="F22:H22"/>
    <mergeCell ref="D23:E23"/>
    <mergeCell ref="F23:H23"/>
    <mergeCell ref="D24:E24"/>
    <mergeCell ref="F24:H24"/>
    <mergeCell ref="D17:E17"/>
    <mergeCell ref="F17:H17"/>
    <mergeCell ref="D18:E18"/>
    <mergeCell ref="F18:H18"/>
    <mergeCell ref="D20:E20"/>
    <mergeCell ref="F20:H20"/>
    <mergeCell ref="D19:E19"/>
    <mergeCell ref="F19:H19"/>
    <mergeCell ref="D21:E21"/>
    <mergeCell ref="F21:H21"/>
    <mergeCell ref="A25:A26"/>
    <mergeCell ref="B25:B26"/>
    <mergeCell ref="C25:C26"/>
    <mergeCell ref="D25:E26"/>
    <mergeCell ref="F25:H26"/>
    <mergeCell ref="A27:A28"/>
    <mergeCell ref="B27:B28"/>
    <mergeCell ref="C27:C28"/>
    <mergeCell ref="D27:E28"/>
    <mergeCell ref="F27:H28"/>
    <mergeCell ref="D31:E31"/>
    <mergeCell ref="F31:H31"/>
    <mergeCell ref="D32:E32"/>
    <mergeCell ref="F32:H32"/>
    <mergeCell ref="D33:E33"/>
    <mergeCell ref="F33:H33"/>
    <mergeCell ref="D29:E29"/>
    <mergeCell ref="F29:H29"/>
    <mergeCell ref="D30:E30"/>
    <mergeCell ref="F30:H30"/>
    <mergeCell ref="D38:E38"/>
    <mergeCell ref="F38:H38"/>
    <mergeCell ref="D39:E39"/>
    <mergeCell ref="F39:H39"/>
    <mergeCell ref="D40:E40"/>
    <mergeCell ref="F40:H40"/>
    <mergeCell ref="D34:E34"/>
    <mergeCell ref="F34:H34"/>
    <mergeCell ref="D36:E36"/>
    <mergeCell ref="F36:H36"/>
    <mergeCell ref="D37:E37"/>
    <mergeCell ref="F37:H37"/>
    <mergeCell ref="D35:E35"/>
    <mergeCell ref="F35:H35"/>
    <mergeCell ref="D44:E44"/>
    <mergeCell ref="F44:H44"/>
    <mergeCell ref="D45:E45"/>
    <mergeCell ref="F45:H45"/>
    <mergeCell ref="D46:E46"/>
    <mergeCell ref="F46:H46"/>
    <mergeCell ref="D41:E41"/>
    <mergeCell ref="F41:H41"/>
    <mergeCell ref="D42:E42"/>
    <mergeCell ref="F42:H42"/>
    <mergeCell ref="D43:E43"/>
    <mergeCell ref="F43:H43"/>
    <mergeCell ref="D51:E51"/>
    <mergeCell ref="F51:H51"/>
    <mergeCell ref="D52:E52"/>
    <mergeCell ref="F52:H52"/>
    <mergeCell ref="D53:E53"/>
    <mergeCell ref="F53:H53"/>
    <mergeCell ref="D47:E47"/>
    <mergeCell ref="F47:H47"/>
    <mergeCell ref="D48:E48"/>
    <mergeCell ref="F48:H48"/>
    <mergeCell ref="D50:E50"/>
    <mergeCell ref="F50:H50"/>
    <mergeCell ref="D49:E49"/>
    <mergeCell ref="F49:H49"/>
    <mergeCell ref="D57:E57"/>
    <mergeCell ref="F57:H57"/>
    <mergeCell ref="D58:E58"/>
    <mergeCell ref="F58:H58"/>
    <mergeCell ref="D59:E59"/>
    <mergeCell ref="F59:H59"/>
    <mergeCell ref="D54:E54"/>
    <mergeCell ref="F54:H54"/>
    <mergeCell ref="D55:E55"/>
    <mergeCell ref="F55:H55"/>
    <mergeCell ref="D56:E56"/>
    <mergeCell ref="F56:H56"/>
    <mergeCell ref="D63:E63"/>
    <mergeCell ref="F63:H63"/>
    <mergeCell ref="D64:E64"/>
    <mergeCell ref="F64:H64"/>
    <mergeCell ref="D65:E65"/>
    <mergeCell ref="F65:H65"/>
    <mergeCell ref="D60:E60"/>
    <mergeCell ref="F60:H60"/>
    <mergeCell ref="D61:E61"/>
    <mergeCell ref="F61:H61"/>
    <mergeCell ref="D62:E62"/>
    <mergeCell ref="F62:H62"/>
    <mergeCell ref="D69:E69"/>
    <mergeCell ref="F69:H69"/>
    <mergeCell ref="D70:E70"/>
    <mergeCell ref="F70:H70"/>
    <mergeCell ref="D71:E71"/>
    <mergeCell ref="F71:H71"/>
    <mergeCell ref="D68:E68"/>
    <mergeCell ref="F68:H68"/>
    <mergeCell ref="D66:E66"/>
    <mergeCell ref="F66:H66"/>
    <mergeCell ref="D67:E67"/>
    <mergeCell ref="F67:H67"/>
    <mergeCell ref="D75:E75"/>
    <mergeCell ref="F75:H75"/>
    <mergeCell ref="D76:E76"/>
    <mergeCell ref="F76:H76"/>
    <mergeCell ref="D77:E77"/>
    <mergeCell ref="F77:H77"/>
    <mergeCell ref="D72:E72"/>
    <mergeCell ref="F72:H72"/>
    <mergeCell ref="D73:E73"/>
    <mergeCell ref="F73:H73"/>
    <mergeCell ref="D74:E74"/>
    <mergeCell ref="F74:H74"/>
    <mergeCell ref="D82:E82"/>
    <mergeCell ref="F82:H82"/>
    <mergeCell ref="D84:E84"/>
    <mergeCell ref="F84:H84"/>
    <mergeCell ref="D85:E85"/>
    <mergeCell ref="F85:H85"/>
    <mergeCell ref="D83:E83"/>
    <mergeCell ref="F83:H83"/>
    <mergeCell ref="D78:E78"/>
    <mergeCell ref="F78:H78"/>
    <mergeCell ref="D80:E80"/>
    <mergeCell ref="F80:H80"/>
    <mergeCell ref="D81:E81"/>
    <mergeCell ref="F81:H81"/>
    <mergeCell ref="D79:E79"/>
    <mergeCell ref="F79:H79"/>
    <mergeCell ref="D91:E91"/>
    <mergeCell ref="F91:H91"/>
    <mergeCell ref="D92:E92"/>
    <mergeCell ref="F92:H92"/>
    <mergeCell ref="D89:E89"/>
    <mergeCell ref="F89:H89"/>
    <mergeCell ref="D90:E90"/>
    <mergeCell ref="F90:H90"/>
    <mergeCell ref="D86:E86"/>
    <mergeCell ref="F86:H86"/>
    <mergeCell ref="D87:E87"/>
    <mergeCell ref="F87:H87"/>
    <mergeCell ref="D88:E88"/>
    <mergeCell ref="F88:H88"/>
    <mergeCell ref="D97:E97"/>
    <mergeCell ref="F97:H97"/>
    <mergeCell ref="D98:E98"/>
    <mergeCell ref="F98:H98"/>
    <mergeCell ref="D99:E99"/>
    <mergeCell ref="F99:H99"/>
    <mergeCell ref="D93:E93"/>
    <mergeCell ref="F93:H93"/>
    <mergeCell ref="D94:E94"/>
    <mergeCell ref="F94:H94"/>
    <mergeCell ref="D95:E95"/>
    <mergeCell ref="F95:H95"/>
    <mergeCell ref="D105:E105"/>
    <mergeCell ref="F105:H105"/>
    <mergeCell ref="D107:E107"/>
    <mergeCell ref="F107:H107"/>
    <mergeCell ref="D108:E108"/>
    <mergeCell ref="F108:H108"/>
    <mergeCell ref="D106:E106"/>
    <mergeCell ref="F106:H106"/>
    <mergeCell ref="D101:E101"/>
    <mergeCell ref="F101:H101"/>
    <mergeCell ref="D102:E102"/>
    <mergeCell ref="F102:H102"/>
    <mergeCell ref="D103:E103"/>
    <mergeCell ref="F103:H103"/>
    <mergeCell ref="D113:E113"/>
    <mergeCell ref="F113:H113"/>
    <mergeCell ref="D114:E114"/>
    <mergeCell ref="F114:H114"/>
    <mergeCell ref="D115:E115"/>
    <mergeCell ref="F115:H115"/>
    <mergeCell ref="D109:E109"/>
    <mergeCell ref="F109:H109"/>
    <mergeCell ref="D111:E111"/>
    <mergeCell ref="F111:H111"/>
    <mergeCell ref="D112:E112"/>
    <mergeCell ref="F112:H112"/>
    <mergeCell ref="D110:E110"/>
    <mergeCell ref="F110:H110"/>
    <mergeCell ref="D118:E118"/>
    <mergeCell ref="F118:H118"/>
    <mergeCell ref="D119:E119"/>
    <mergeCell ref="F119:H119"/>
    <mergeCell ref="D120:E120"/>
    <mergeCell ref="F120:H120"/>
    <mergeCell ref="D116:E116"/>
    <mergeCell ref="F116:H116"/>
    <mergeCell ref="D117:E117"/>
    <mergeCell ref="F117:H117"/>
    <mergeCell ref="D133:E133"/>
    <mergeCell ref="F133:H133"/>
    <mergeCell ref="D134:E134"/>
    <mergeCell ref="F134:H134"/>
    <mergeCell ref="D135:E135"/>
    <mergeCell ref="F135:H135"/>
    <mergeCell ref="D129:E129"/>
    <mergeCell ref="F129:H129"/>
    <mergeCell ref="D130:E130"/>
    <mergeCell ref="F130:H130"/>
    <mergeCell ref="D132:E132"/>
    <mergeCell ref="F132:H132"/>
    <mergeCell ref="D139:E139"/>
    <mergeCell ref="F139:H139"/>
    <mergeCell ref="D140:E140"/>
    <mergeCell ref="F140:H140"/>
    <mergeCell ref="D136:E136"/>
    <mergeCell ref="F136:H136"/>
    <mergeCell ref="D137:E137"/>
    <mergeCell ref="F137:H137"/>
    <mergeCell ref="D138:E138"/>
    <mergeCell ref="F138:H138"/>
    <mergeCell ref="D146:E146"/>
    <mergeCell ref="F146:H146"/>
    <mergeCell ref="D147:E147"/>
    <mergeCell ref="F147:H147"/>
    <mergeCell ref="D148:E148"/>
    <mergeCell ref="F148:H148"/>
    <mergeCell ref="D141:E141"/>
    <mergeCell ref="F141:H141"/>
    <mergeCell ref="D144:E144"/>
    <mergeCell ref="F144:H144"/>
    <mergeCell ref="D145:E145"/>
    <mergeCell ref="F145:H145"/>
    <mergeCell ref="D142:E142"/>
    <mergeCell ref="F142:H142"/>
    <mergeCell ref="D143:E143"/>
    <mergeCell ref="F143:H143"/>
    <mergeCell ref="D152:E152"/>
    <mergeCell ref="F152:H152"/>
    <mergeCell ref="D153:E153"/>
    <mergeCell ref="F153:H153"/>
    <mergeCell ref="D154:E154"/>
    <mergeCell ref="F154:H154"/>
    <mergeCell ref="D149:E149"/>
    <mergeCell ref="F149:H149"/>
    <mergeCell ref="D150:E150"/>
    <mergeCell ref="F150:H150"/>
    <mergeCell ref="D151:E151"/>
    <mergeCell ref="F151:H151"/>
    <mergeCell ref="D159:E159"/>
    <mergeCell ref="F159:H159"/>
    <mergeCell ref="D160:E160"/>
    <mergeCell ref="F160:H160"/>
    <mergeCell ref="D161:E161"/>
    <mergeCell ref="F161:H161"/>
    <mergeCell ref="D155:E155"/>
    <mergeCell ref="F155:H155"/>
    <mergeCell ref="D156:E156"/>
    <mergeCell ref="F156:H156"/>
    <mergeCell ref="D158:E158"/>
    <mergeCell ref="F158:H158"/>
    <mergeCell ref="D157:E157"/>
    <mergeCell ref="F157:H157"/>
    <mergeCell ref="D165:E165"/>
    <mergeCell ref="F165:H165"/>
    <mergeCell ref="D166:E166"/>
    <mergeCell ref="F166:H166"/>
    <mergeCell ref="D167:E167"/>
    <mergeCell ref="F167:H167"/>
    <mergeCell ref="D162:E162"/>
    <mergeCell ref="F162:H162"/>
    <mergeCell ref="D163:E163"/>
    <mergeCell ref="F163:H163"/>
    <mergeCell ref="D164:E164"/>
    <mergeCell ref="F164:H164"/>
    <mergeCell ref="D170:E170"/>
    <mergeCell ref="F170:H170"/>
    <mergeCell ref="D171:E171"/>
    <mergeCell ref="F171:H171"/>
    <mergeCell ref="D172:E172"/>
    <mergeCell ref="F172:H172"/>
    <mergeCell ref="D168:E168"/>
    <mergeCell ref="F168:H168"/>
    <mergeCell ref="D169:E169"/>
    <mergeCell ref="F169:H169"/>
    <mergeCell ref="D176:E176"/>
    <mergeCell ref="F176:H176"/>
    <mergeCell ref="D177:E177"/>
    <mergeCell ref="F177:H177"/>
    <mergeCell ref="D178:E178"/>
    <mergeCell ref="F178:H178"/>
    <mergeCell ref="D173:E173"/>
    <mergeCell ref="F173:H173"/>
    <mergeCell ref="D174:E174"/>
    <mergeCell ref="F174:H174"/>
    <mergeCell ref="D175:E175"/>
    <mergeCell ref="F175:H175"/>
    <mergeCell ref="D181:E181"/>
    <mergeCell ref="F181:H181"/>
    <mergeCell ref="D182:E182"/>
    <mergeCell ref="F182:H182"/>
    <mergeCell ref="D183:E183"/>
    <mergeCell ref="F183:H183"/>
    <mergeCell ref="D179:E179"/>
    <mergeCell ref="F179:H179"/>
    <mergeCell ref="D180:E180"/>
    <mergeCell ref="F180:H180"/>
    <mergeCell ref="D184:E184"/>
    <mergeCell ref="F184:H184"/>
    <mergeCell ref="D186:E186"/>
    <mergeCell ref="F186:H186"/>
    <mergeCell ref="D188:E188"/>
    <mergeCell ref="F188:H188"/>
    <mergeCell ref="D185:E185"/>
    <mergeCell ref="F185:H185"/>
    <mergeCell ref="D187:E187"/>
    <mergeCell ref="F187:H187"/>
    <mergeCell ref="D192:E192"/>
    <mergeCell ref="F192:H192"/>
    <mergeCell ref="D193:E193"/>
    <mergeCell ref="F193:H193"/>
    <mergeCell ref="D194:E194"/>
    <mergeCell ref="F194:H194"/>
    <mergeCell ref="D189:E189"/>
    <mergeCell ref="F189:H189"/>
    <mergeCell ref="D190:E190"/>
    <mergeCell ref="F190:H190"/>
    <mergeCell ref="D191:E191"/>
    <mergeCell ref="F191:H191"/>
    <mergeCell ref="D198:E198"/>
    <mergeCell ref="F198:H198"/>
    <mergeCell ref="D199:E199"/>
    <mergeCell ref="F199:H199"/>
    <mergeCell ref="D200:E200"/>
    <mergeCell ref="F200:H200"/>
    <mergeCell ref="D195:E195"/>
    <mergeCell ref="F195:H195"/>
    <mergeCell ref="D196:E196"/>
    <mergeCell ref="F196:H196"/>
    <mergeCell ref="D197:E197"/>
    <mergeCell ref="F197:H197"/>
    <mergeCell ref="D205:E205"/>
    <mergeCell ref="F205:H205"/>
    <mergeCell ref="D206:E206"/>
    <mergeCell ref="F206:H206"/>
    <mergeCell ref="D208:E208"/>
    <mergeCell ref="F208:H208"/>
    <mergeCell ref="D202:E202"/>
    <mergeCell ref="F202:H202"/>
    <mergeCell ref="D203:E203"/>
    <mergeCell ref="F203:H203"/>
    <mergeCell ref="D204:E204"/>
    <mergeCell ref="F204:H204"/>
    <mergeCell ref="D212:E212"/>
    <mergeCell ref="F212:H212"/>
    <mergeCell ref="D213:E213"/>
    <mergeCell ref="F213:H213"/>
    <mergeCell ref="D214:E214"/>
    <mergeCell ref="F214:H214"/>
    <mergeCell ref="D209:E209"/>
    <mergeCell ref="F209:H209"/>
    <mergeCell ref="D210:E210"/>
    <mergeCell ref="F210:H210"/>
    <mergeCell ref="D211:E211"/>
    <mergeCell ref="F211:H211"/>
    <mergeCell ref="D218:E218"/>
    <mergeCell ref="F218:H218"/>
    <mergeCell ref="D219:E219"/>
    <mergeCell ref="F219:H219"/>
    <mergeCell ref="D220:E220"/>
    <mergeCell ref="F220:H220"/>
    <mergeCell ref="D215:E215"/>
    <mergeCell ref="F215:H215"/>
    <mergeCell ref="D216:E216"/>
    <mergeCell ref="F216:H216"/>
    <mergeCell ref="D217:E217"/>
    <mergeCell ref="F217:H217"/>
    <mergeCell ref="D224:E224"/>
    <mergeCell ref="F224:H224"/>
    <mergeCell ref="D225:E225"/>
    <mergeCell ref="F225:H225"/>
    <mergeCell ref="D221:E221"/>
    <mergeCell ref="F221:H221"/>
    <mergeCell ref="D222:E222"/>
    <mergeCell ref="F222:H222"/>
    <mergeCell ref="D223:E223"/>
    <mergeCell ref="F223:H223"/>
    <mergeCell ref="D229:E229"/>
    <mergeCell ref="F229:H229"/>
    <mergeCell ref="D230:E230"/>
    <mergeCell ref="F230:H230"/>
    <mergeCell ref="D231:E231"/>
    <mergeCell ref="F231:H231"/>
    <mergeCell ref="D226:E226"/>
    <mergeCell ref="F226:H226"/>
    <mergeCell ref="D227:E227"/>
    <mergeCell ref="F227:H227"/>
    <mergeCell ref="D228:E228"/>
    <mergeCell ref="F228:H228"/>
    <mergeCell ref="D235:E235"/>
    <mergeCell ref="F235:H235"/>
    <mergeCell ref="D236:E236"/>
    <mergeCell ref="F236:H236"/>
    <mergeCell ref="D237:E237"/>
    <mergeCell ref="F237:H237"/>
    <mergeCell ref="D232:E232"/>
    <mergeCell ref="F232:H232"/>
    <mergeCell ref="D233:E233"/>
    <mergeCell ref="F233:H233"/>
    <mergeCell ref="D234:E234"/>
    <mergeCell ref="F234:H234"/>
    <mergeCell ref="A243:A244"/>
    <mergeCell ref="B243:B244"/>
    <mergeCell ref="C243:C244"/>
    <mergeCell ref="F243:H244"/>
    <mergeCell ref="D238:E238"/>
    <mergeCell ref="F238:H238"/>
    <mergeCell ref="D239:E239"/>
    <mergeCell ref="F239:H239"/>
    <mergeCell ref="D240:E240"/>
    <mergeCell ref="F240:H240"/>
    <mergeCell ref="D248:E248"/>
    <mergeCell ref="F248:H248"/>
    <mergeCell ref="D245:E245"/>
    <mergeCell ref="F245:H245"/>
    <mergeCell ref="D246:E246"/>
    <mergeCell ref="F246:H246"/>
    <mergeCell ref="D247:E247"/>
    <mergeCell ref="F247:H247"/>
    <mergeCell ref="D241:E241"/>
    <mergeCell ref="F241:H241"/>
    <mergeCell ref="D242:E242"/>
    <mergeCell ref="F242:H242"/>
    <mergeCell ref="D257:E257"/>
    <mergeCell ref="F257:H257"/>
    <mergeCell ref="D258:E258"/>
    <mergeCell ref="F258:H258"/>
    <mergeCell ref="D259:E259"/>
    <mergeCell ref="F259:H259"/>
    <mergeCell ref="D256:E256"/>
    <mergeCell ref="F256:H256"/>
    <mergeCell ref="A249:A255"/>
    <mergeCell ref="B249:B255"/>
    <mergeCell ref="C249:C255"/>
    <mergeCell ref="D249:E255"/>
    <mergeCell ref="D263:E263"/>
    <mergeCell ref="F263:H263"/>
    <mergeCell ref="D264:E264"/>
    <mergeCell ref="F264:H264"/>
    <mergeCell ref="D265:E265"/>
    <mergeCell ref="F265:H265"/>
    <mergeCell ref="D260:E260"/>
    <mergeCell ref="F260:H260"/>
    <mergeCell ref="D261:E261"/>
    <mergeCell ref="F261:H261"/>
    <mergeCell ref="D262:E262"/>
    <mergeCell ref="F262:H262"/>
    <mergeCell ref="D269:E269"/>
    <mergeCell ref="F269:H269"/>
    <mergeCell ref="D270:E270"/>
    <mergeCell ref="F270:H270"/>
    <mergeCell ref="D271:E271"/>
    <mergeCell ref="F271:H271"/>
    <mergeCell ref="D266:E266"/>
    <mergeCell ref="F266:H266"/>
    <mergeCell ref="D267:E267"/>
    <mergeCell ref="F267:H267"/>
    <mergeCell ref="D268:E268"/>
    <mergeCell ref="F268:H268"/>
    <mergeCell ref="D276:E276"/>
    <mergeCell ref="F276:H276"/>
    <mergeCell ref="D277:E277"/>
    <mergeCell ref="F277:H277"/>
    <mergeCell ref="D278:E278"/>
    <mergeCell ref="F278:H278"/>
    <mergeCell ref="D272:E272"/>
    <mergeCell ref="F272:H272"/>
    <mergeCell ref="D273:E273"/>
    <mergeCell ref="F273:H273"/>
    <mergeCell ref="D274:E274"/>
    <mergeCell ref="F274:H274"/>
    <mergeCell ref="D275:E275"/>
    <mergeCell ref="F275:H275"/>
    <mergeCell ref="D282:E282"/>
    <mergeCell ref="F282:H282"/>
    <mergeCell ref="D283:E283"/>
    <mergeCell ref="F283:H283"/>
    <mergeCell ref="D284:E284"/>
    <mergeCell ref="F284:H284"/>
    <mergeCell ref="D279:E279"/>
    <mergeCell ref="F279:H279"/>
    <mergeCell ref="D280:E280"/>
    <mergeCell ref="F280:H280"/>
    <mergeCell ref="D281:E281"/>
    <mergeCell ref="F281:H281"/>
    <mergeCell ref="D288:E288"/>
    <mergeCell ref="F288:H288"/>
    <mergeCell ref="D289:E289"/>
    <mergeCell ref="F289:H289"/>
    <mergeCell ref="D290:E290"/>
    <mergeCell ref="F290:H290"/>
    <mergeCell ref="D285:E285"/>
    <mergeCell ref="F285:H285"/>
    <mergeCell ref="D286:E286"/>
    <mergeCell ref="F286:H286"/>
    <mergeCell ref="D287:E287"/>
    <mergeCell ref="F287:H287"/>
    <mergeCell ref="D294:E294"/>
    <mergeCell ref="F294:H294"/>
    <mergeCell ref="D295:E295"/>
    <mergeCell ref="F295:H295"/>
    <mergeCell ref="D296:E296"/>
    <mergeCell ref="F296:H296"/>
    <mergeCell ref="D291:E291"/>
    <mergeCell ref="F291:H291"/>
    <mergeCell ref="D292:E292"/>
    <mergeCell ref="F292:H292"/>
    <mergeCell ref="D293:E293"/>
    <mergeCell ref="F293:H293"/>
    <mergeCell ref="D300:E300"/>
    <mergeCell ref="F300:H300"/>
    <mergeCell ref="D301:E301"/>
    <mergeCell ref="F301:H301"/>
    <mergeCell ref="D302:E302"/>
    <mergeCell ref="F302:H302"/>
    <mergeCell ref="D297:E297"/>
    <mergeCell ref="F297:H297"/>
    <mergeCell ref="D298:E298"/>
    <mergeCell ref="F298:H298"/>
    <mergeCell ref="D299:E299"/>
    <mergeCell ref="F299:H299"/>
    <mergeCell ref="D305:E305"/>
    <mergeCell ref="F305:H305"/>
    <mergeCell ref="D306:E306"/>
    <mergeCell ref="F306:H306"/>
    <mergeCell ref="D303:E303"/>
    <mergeCell ref="F303:H303"/>
    <mergeCell ref="D304:E304"/>
    <mergeCell ref="F304:H304"/>
    <mergeCell ref="D310:E310"/>
    <mergeCell ref="F310:H310"/>
    <mergeCell ref="D311:E311"/>
    <mergeCell ref="F311:H311"/>
    <mergeCell ref="D312:E312"/>
    <mergeCell ref="F312:H312"/>
    <mergeCell ref="D307:E307"/>
    <mergeCell ref="F307:H307"/>
    <mergeCell ref="D308:E308"/>
    <mergeCell ref="F308:H308"/>
    <mergeCell ref="D309:E309"/>
    <mergeCell ref="F309:H309"/>
    <mergeCell ref="D316:E316"/>
    <mergeCell ref="F316:H316"/>
    <mergeCell ref="D320:E320"/>
    <mergeCell ref="F320:H320"/>
    <mergeCell ref="D321:E321"/>
    <mergeCell ref="F321:H321"/>
    <mergeCell ref="D317:E317"/>
    <mergeCell ref="F317:H317"/>
    <mergeCell ref="D318:E318"/>
    <mergeCell ref="F318:H318"/>
    <mergeCell ref="D313:E313"/>
    <mergeCell ref="F313:H313"/>
    <mergeCell ref="D314:E314"/>
    <mergeCell ref="F314:H314"/>
    <mergeCell ref="D315:E315"/>
    <mergeCell ref="F315:H315"/>
    <mergeCell ref="F341:H341"/>
    <mergeCell ref="D339:E339"/>
    <mergeCell ref="F339:H339"/>
    <mergeCell ref="D340:E340"/>
    <mergeCell ref="F340:H340"/>
    <mergeCell ref="D328:E328"/>
    <mergeCell ref="F328:H328"/>
    <mergeCell ref="D329:E329"/>
    <mergeCell ref="F329:H329"/>
    <mergeCell ref="D330:E330"/>
    <mergeCell ref="F330:H330"/>
    <mergeCell ref="D336:E336"/>
    <mergeCell ref="F336:H336"/>
    <mergeCell ref="D331:E331"/>
    <mergeCell ref="F331:H331"/>
    <mergeCell ref="D332:E332"/>
    <mergeCell ref="F332:H332"/>
    <mergeCell ref="D333:E333"/>
    <mergeCell ref="D378:E378"/>
    <mergeCell ref="F378:H378"/>
    <mergeCell ref="D379:E379"/>
    <mergeCell ref="F379:H379"/>
    <mergeCell ref="D380:E380"/>
    <mergeCell ref="F380:H380"/>
    <mergeCell ref="D376:E376"/>
    <mergeCell ref="F376:H376"/>
    <mergeCell ref="D377:E377"/>
    <mergeCell ref="F377:H377"/>
    <mergeCell ref="D384:E384"/>
    <mergeCell ref="F384:H384"/>
    <mergeCell ref="D385:E385"/>
    <mergeCell ref="F385:H385"/>
    <mergeCell ref="D381:E381"/>
    <mergeCell ref="F381:H381"/>
    <mergeCell ref="D382:E382"/>
    <mergeCell ref="F382:H382"/>
    <mergeCell ref="D383:E383"/>
    <mergeCell ref="F383:H383"/>
    <mergeCell ref="D388:E388"/>
    <mergeCell ref="F388:H388"/>
    <mergeCell ref="D389:E389"/>
    <mergeCell ref="F389:H389"/>
    <mergeCell ref="D390:E390"/>
    <mergeCell ref="F390:H390"/>
    <mergeCell ref="D391:E391"/>
    <mergeCell ref="F391:H391"/>
    <mergeCell ref="D386:E386"/>
    <mergeCell ref="F386:H386"/>
    <mergeCell ref="D387:E387"/>
    <mergeCell ref="F387:H387"/>
    <mergeCell ref="D395:E395"/>
    <mergeCell ref="F395:H395"/>
    <mergeCell ref="D396:E396"/>
    <mergeCell ref="F396:H396"/>
    <mergeCell ref="D397:E397"/>
    <mergeCell ref="F397:H397"/>
    <mergeCell ref="D392:E392"/>
    <mergeCell ref="F392:H392"/>
    <mergeCell ref="D393:E393"/>
    <mergeCell ref="F393:H393"/>
    <mergeCell ref="D394:E394"/>
    <mergeCell ref="F394:H394"/>
    <mergeCell ref="D401:E401"/>
    <mergeCell ref="F401:H401"/>
    <mergeCell ref="D402:E402"/>
    <mergeCell ref="F402:H402"/>
    <mergeCell ref="D403:E403"/>
    <mergeCell ref="F403:H403"/>
    <mergeCell ref="D398:E398"/>
    <mergeCell ref="F398:H398"/>
    <mergeCell ref="D399:E399"/>
    <mergeCell ref="F399:H399"/>
    <mergeCell ref="D400:E400"/>
    <mergeCell ref="F400:H400"/>
    <mergeCell ref="D407:E407"/>
    <mergeCell ref="F407:H407"/>
    <mergeCell ref="D408:E408"/>
    <mergeCell ref="F408:H408"/>
    <mergeCell ref="D409:E409"/>
    <mergeCell ref="F409:H409"/>
    <mergeCell ref="D404:E404"/>
    <mergeCell ref="F404:H404"/>
    <mergeCell ref="D405:E405"/>
    <mergeCell ref="F405:H405"/>
    <mergeCell ref="D406:E406"/>
    <mergeCell ref="F406:H406"/>
    <mergeCell ref="D413:E413"/>
    <mergeCell ref="F413:H413"/>
    <mergeCell ref="D414:E414"/>
    <mergeCell ref="F414:H414"/>
    <mergeCell ref="D415:E415"/>
    <mergeCell ref="F415:H415"/>
    <mergeCell ref="D410:E410"/>
    <mergeCell ref="F410:H410"/>
    <mergeCell ref="D411:E411"/>
    <mergeCell ref="F411:H411"/>
    <mergeCell ref="D412:E412"/>
    <mergeCell ref="F412:H412"/>
    <mergeCell ref="D424:E424"/>
    <mergeCell ref="F424:H424"/>
    <mergeCell ref="D419:E419"/>
    <mergeCell ref="F419:H419"/>
    <mergeCell ref="D420:E420"/>
    <mergeCell ref="F420:H420"/>
    <mergeCell ref="D421:E421"/>
    <mergeCell ref="F421:H421"/>
    <mergeCell ref="D416:E416"/>
    <mergeCell ref="F416:H416"/>
    <mergeCell ref="D417:E417"/>
    <mergeCell ref="F417:H417"/>
    <mergeCell ref="D418:E418"/>
    <mergeCell ref="F418:H418"/>
    <mergeCell ref="F433:H433"/>
    <mergeCell ref="D434:E434"/>
    <mergeCell ref="F434:H434"/>
    <mergeCell ref="D429:E429"/>
    <mergeCell ref="F429:H429"/>
    <mergeCell ref="D430:E430"/>
    <mergeCell ref="F430:H430"/>
    <mergeCell ref="D431:E431"/>
    <mergeCell ref="F431:H431"/>
    <mergeCell ref="D432:E432"/>
    <mergeCell ref="F432:H432"/>
    <mergeCell ref="D433:E433"/>
    <mergeCell ref="A445:A451"/>
    <mergeCell ref="B445:B451"/>
    <mergeCell ref="C445:C451"/>
    <mergeCell ref="D445:E451"/>
    <mergeCell ref="F445:H451"/>
    <mergeCell ref="D441:E441"/>
    <mergeCell ref="F441:H441"/>
    <mergeCell ref="D442:E442"/>
    <mergeCell ref="F442:H442"/>
    <mergeCell ref="D443:E443"/>
    <mergeCell ref="F443:H443"/>
    <mergeCell ref="D444:E444"/>
    <mergeCell ref="F444:H444"/>
    <mergeCell ref="D438:E438"/>
    <mergeCell ref="F438:H438"/>
    <mergeCell ref="D439:E439"/>
    <mergeCell ref="F439:H439"/>
    <mergeCell ref="D440:E440"/>
    <mergeCell ref="F440:H440"/>
    <mergeCell ref="D435:E435"/>
    <mergeCell ref="F435:H435"/>
    <mergeCell ref="D436:E436"/>
    <mergeCell ref="F436:H436"/>
    <mergeCell ref="D437:E437"/>
    <mergeCell ref="F437:H437"/>
    <mergeCell ref="D121:E121"/>
    <mergeCell ref="F121:H121"/>
    <mergeCell ref="D124:E124"/>
    <mergeCell ref="F124:H124"/>
    <mergeCell ref="D131:E131"/>
    <mergeCell ref="F131:H131"/>
    <mergeCell ref="D96:E96"/>
    <mergeCell ref="F96:H96"/>
    <mergeCell ref="D100:E100"/>
    <mergeCell ref="F100:H100"/>
    <mergeCell ref="D104:E104"/>
    <mergeCell ref="F104:H104"/>
    <mergeCell ref="D126:E126"/>
    <mergeCell ref="F126:H126"/>
    <mergeCell ref="D127:E127"/>
    <mergeCell ref="F127:H127"/>
    <mergeCell ref="D128:E128"/>
    <mergeCell ref="F128:H128"/>
    <mergeCell ref="D122:E122"/>
    <mergeCell ref="F122:H122"/>
    <mergeCell ref="D123:E123"/>
    <mergeCell ref="F123:H123"/>
    <mergeCell ref="D125:E125"/>
    <mergeCell ref="F125:H125"/>
    <mergeCell ref="D201:E201"/>
    <mergeCell ref="F201:H201"/>
    <mergeCell ref="D207:E207"/>
    <mergeCell ref="F207:H207"/>
    <mergeCell ref="D243:E244"/>
    <mergeCell ref="F249:H255"/>
    <mergeCell ref="D334:E334"/>
    <mergeCell ref="F334:H334"/>
    <mergeCell ref="D335:E335"/>
    <mergeCell ref="F335:H335"/>
    <mergeCell ref="D325:E325"/>
    <mergeCell ref="F325:H325"/>
    <mergeCell ref="D326:E326"/>
    <mergeCell ref="F326:H326"/>
    <mergeCell ref="D327:E327"/>
    <mergeCell ref="F327:H327"/>
    <mergeCell ref="D322:E322"/>
    <mergeCell ref="F322:H322"/>
    <mergeCell ref="D323:E323"/>
    <mergeCell ref="F323:H323"/>
    <mergeCell ref="D324:E324"/>
    <mergeCell ref="F324:H324"/>
    <mergeCell ref="D319:E319"/>
    <mergeCell ref="F319:H319"/>
    <mergeCell ref="F333:H333"/>
    <mergeCell ref="D360:E360"/>
    <mergeCell ref="D344:E344"/>
    <mergeCell ref="F344:H344"/>
    <mergeCell ref="D345:E345"/>
    <mergeCell ref="F345:H345"/>
    <mergeCell ref="D346:E346"/>
    <mergeCell ref="F346:H346"/>
    <mergeCell ref="D343:E343"/>
    <mergeCell ref="F343:H343"/>
    <mergeCell ref="D337:E337"/>
    <mergeCell ref="F337:H337"/>
    <mergeCell ref="D338:E338"/>
    <mergeCell ref="F338:H338"/>
    <mergeCell ref="D342:E342"/>
    <mergeCell ref="F342:H342"/>
    <mergeCell ref="D341:E341"/>
    <mergeCell ref="D359:E359"/>
    <mergeCell ref="D362:E362"/>
    <mergeCell ref="D363:E363"/>
    <mergeCell ref="D365:E365"/>
    <mergeCell ref="D366:E366"/>
    <mergeCell ref="D368:E368"/>
    <mergeCell ref="F360:H360"/>
    <mergeCell ref="F362:H362"/>
    <mergeCell ref="F363:H363"/>
    <mergeCell ref="F365:H365"/>
    <mergeCell ref="F366:H366"/>
    <mergeCell ref="F368:H368"/>
    <mergeCell ref="D364:E364"/>
    <mergeCell ref="F364:H364"/>
    <mergeCell ref="D367:E367"/>
    <mergeCell ref="F367:H367"/>
    <mergeCell ref="D361:E361"/>
    <mergeCell ref="D428:E428"/>
    <mergeCell ref="F428:H428"/>
    <mergeCell ref="D370:E370"/>
    <mergeCell ref="D369:E369"/>
    <mergeCell ref="F369:H369"/>
    <mergeCell ref="F370:H370"/>
    <mergeCell ref="D372:E372"/>
    <mergeCell ref="D373:E373"/>
    <mergeCell ref="D374:E374"/>
    <mergeCell ref="F372:H372"/>
    <mergeCell ref="F373:H373"/>
    <mergeCell ref="F374:H374"/>
    <mergeCell ref="F371:H371"/>
    <mergeCell ref="D371:E371"/>
    <mergeCell ref="D425:E425"/>
    <mergeCell ref="F425:H425"/>
    <mergeCell ref="D426:E426"/>
    <mergeCell ref="F426:H426"/>
    <mergeCell ref="D427:E427"/>
    <mergeCell ref="F427:H427"/>
    <mergeCell ref="D422:E422"/>
    <mergeCell ref="F422:H422"/>
    <mergeCell ref="D423:E423"/>
    <mergeCell ref="F423:H423"/>
  </mergeCells>
  <pageMargins left="0.70866141732283472" right="0.70866141732283472" top="0.74803149606299213" bottom="0.74803149606299213" header="0.31496062992125984" footer="0.31496062992125984"/>
  <pageSetup paperSize="9" firstPageNumber="61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Urząd Gminy Orchowo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Lange</dc:creator>
  <cp:lastModifiedBy>asia</cp:lastModifiedBy>
  <cp:lastPrinted>2017-11-15T07:09:04Z</cp:lastPrinted>
  <dcterms:created xsi:type="dcterms:W3CDTF">2017-11-10T12:39:59Z</dcterms:created>
  <dcterms:modified xsi:type="dcterms:W3CDTF">2017-11-15T07:12:44Z</dcterms:modified>
</cp:coreProperties>
</file>