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19416" windowHeight="9528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69" i="1" l="1"/>
  <c r="E201" i="1"/>
  <c r="E200" i="1" s="1"/>
  <c r="E203" i="1" s="1"/>
  <c r="E208" i="1" s="1"/>
  <c r="E198" i="1"/>
  <c r="E196" i="1"/>
  <c r="E194" i="1"/>
  <c r="E192" i="1"/>
  <c r="E190" i="1"/>
  <c r="E189" i="1" s="1"/>
  <c r="E186" i="1"/>
  <c r="E187" i="1"/>
  <c r="E92" i="1"/>
  <c r="E91" i="1" s="1"/>
  <c r="E184" i="1"/>
  <c r="E183" i="1" s="1"/>
  <c r="E173" i="1"/>
  <c r="E168" i="1" s="1"/>
  <c r="E171" i="1"/>
  <c r="E166" i="1"/>
  <c r="E164" i="1"/>
  <c r="E162" i="1"/>
  <c r="E160" i="1"/>
  <c r="E158" i="1"/>
  <c r="E155" i="1"/>
  <c r="E153" i="1"/>
  <c r="E151" i="1"/>
  <c r="E148" i="1"/>
  <c r="E147" i="1" s="1"/>
  <c r="E145" i="1"/>
  <c r="E144" i="1" s="1"/>
  <c r="E142" i="1"/>
  <c r="E141" i="1" s="1"/>
  <c r="E133" i="1"/>
  <c r="E132" i="1" s="1"/>
  <c r="E130" i="1"/>
  <c r="E122" i="1"/>
  <c r="E119" i="1"/>
  <c r="E117" i="1"/>
  <c r="E113" i="1"/>
  <c r="E108" i="1"/>
  <c r="E107" i="1" s="1"/>
  <c r="E104" i="1"/>
  <c r="E102" i="1"/>
  <c r="E89" i="1"/>
  <c r="E86" i="1"/>
  <c r="E84" i="1"/>
  <c r="E82" i="1"/>
  <c r="E78" i="1"/>
  <c r="E72" i="1"/>
  <c r="E63" i="1"/>
  <c r="E54" i="1"/>
  <c r="E52" i="1"/>
  <c r="E44" i="1"/>
  <c r="E32" i="1"/>
  <c r="E31" i="1" s="1"/>
  <c r="E27" i="1"/>
  <c r="E26" i="1" s="1"/>
  <c r="E21" i="1"/>
  <c r="E20" i="1" s="1"/>
  <c r="E10" i="1"/>
  <c r="E6" i="1"/>
  <c r="E150" i="1" l="1"/>
  <c r="E157" i="1"/>
  <c r="E112" i="1"/>
  <c r="E121" i="1"/>
  <c r="E101" i="1"/>
  <c r="E81" i="1"/>
  <c r="E51" i="1"/>
  <c r="E43" i="1"/>
  <c r="E135" i="1" s="1"/>
  <c r="E5" i="1"/>
  <c r="E175" i="1" l="1"/>
  <c r="E207" i="1" s="1"/>
  <c r="E206" i="1"/>
  <c r="E209" i="1" s="1"/>
</calcChain>
</file>

<file path=xl/sharedStrings.xml><?xml version="1.0" encoding="utf-8"?>
<sst xmlns="http://schemas.openxmlformats.org/spreadsheetml/2006/main" count="250" uniqueCount="143">
  <si>
    <t>Dział</t>
  </si>
  <si>
    <t>Rozdział</t>
  </si>
  <si>
    <t>§</t>
  </si>
  <si>
    <t>Nazwa</t>
  </si>
  <si>
    <t>Wykonanie na 30.09.2016</t>
  </si>
  <si>
    <t>ROLNICTWO I ŁOWIECTWO</t>
  </si>
  <si>
    <t>Infrastruktura wodociągowa i sanitacyjna wsi</t>
  </si>
  <si>
    <t>Wpływy z usług</t>
  </si>
  <si>
    <t>Pozostałe odsetki</t>
  </si>
  <si>
    <t>Wpływy z różnych dochodów</t>
  </si>
  <si>
    <t>Pozostała działalność</t>
  </si>
  <si>
    <t>Dochody z najmu i dzierżawy składników majątkowych Skarbu Państwa, jednostki samorządu terytorialnego lub innych jednostek zaliczanych do sektora finansów publicznych oraz innych umów o podobnym charakterze</t>
  </si>
  <si>
    <t>Dotacja celowa otrzymana z tytułu pomocy finansowej udzielanej między jednostkami samorządu terytorialnego na dofinansowanie własnych zadań inwestycyjnych i zakupów inwestycyjnych</t>
  </si>
  <si>
    <t>WYTWARZANIE I ZAOPATRYWANIE W ENERGIĘ ELEKTRYCZNĄ, GAZ I WODĘ</t>
  </si>
  <si>
    <t>Dostarczanie wody</t>
  </si>
  <si>
    <t>GOSPODARKA MIESZKANIOWA</t>
  </si>
  <si>
    <t>Gospodarka gruntami i nieruchomościami</t>
  </si>
  <si>
    <t>Wpływy z opłat z tytułu użytkowania wieczystego nieruchomości</t>
  </si>
  <si>
    <t>Wpłaty z tytułu odpłatnego nabycia prawa własności oraz prawa użytkowania wieczystego nieruchomości</t>
  </si>
  <si>
    <t>ADMINISTRACJA PUBLICZNA</t>
  </si>
  <si>
    <t>Urzędy gmin</t>
  </si>
  <si>
    <t>DOCHODY OD OSÓB PRAWNYCH, OD OSÓB FIZYCZNYCH I OD INNYCH JEDNOSTEK NIEPOSIADAJĄCYCH OSOBOWOŚCI PRAWNEJ ORAZ WYDATKI ZWIĄZANE Z ICH POBIERANIEM</t>
  </si>
  <si>
    <t>Wpływy z podatku dochodowego od osób fizycznych</t>
  </si>
  <si>
    <t>Podatek od działalności gospodarczej osób fizycznych opłacony w formie karty podatkowej</t>
  </si>
  <si>
    <t>Wpływy z podatku rolnego, podatku leśnego, podatku od czynności cywilnoprawnych oraz podatków i opłat lokalnych od osób prawnych i innych jednostek organizacyjnych</t>
  </si>
  <si>
    <t>Podatek od nieruchomości</t>
  </si>
  <si>
    <t>Podatek rolny</t>
  </si>
  <si>
    <t>Podatek leśny</t>
  </si>
  <si>
    <t>Podatek od środków transportu</t>
  </si>
  <si>
    <t>Wpływy z różnych opłat</t>
  </si>
  <si>
    <t>Odsetki od nieterminowych wpłat z tytułu podatków i opłat</t>
  </si>
  <si>
    <t>Wpływy z podatku rolnego, podatku leśnego, podatku od czynności cywilnoprawnych oraz podatków i opłat lokalnych od osób fizycznych</t>
  </si>
  <si>
    <t>Podatek od spadków i darowizn</t>
  </si>
  <si>
    <t>Podatek od czynności cywilnoprawnych</t>
  </si>
  <si>
    <t>Wpływy z innych opłat stanowiących dochody jednostek samorządu terytorialnego</t>
  </si>
  <si>
    <t>Wpływy z opłaty skarbowej</t>
  </si>
  <si>
    <t>Wpływy z opłat za zezwolenia na sprzedaż alkoholu</t>
  </si>
  <si>
    <t>Wpływy z innych lokalnych opłat pobieranych przez jednostki samorządu terytorialnego na podstawie odrębnych ustaw</t>
  </si>
  <si>
    <t>Udziały gmin w podatkach stanowiących dochód budżetu państwa</t>
  </si>
  <si>
    <t>Podatek dochodowy od osób fizycznych</t>
  </si>
  <si>
    <t>Podatek dochodowy od osób prawnych</t>
  </si>
  <si>
    <t>RÓŻNE ROZLICZENIA</t>
  </si>
  <si>
    <t>Część oświatowa subwencji ogólnej dla jednostek samorządu terytorialnego</t>
  </si>
  <si>
    <t>Subwencje ogólne dla gmin</t>
  </si>
  <si>
    <t>Część wyrównawcza subwencji ogólnej dla gmin</t>
  </si>
  <si>
    <t>Różne rozliczenia finansowe</t>
  </si>
  <si>
    <t xml:space="preserve">Wpływy z różnych dochodów </t>
  </si>
  <si>
    <t>Dotacje celowe otrzymane z budżetu państwa na realizację inwestycji i zakupów inwestycyjnych własnych</t>
  </si>
  <si>
    <t>Część równoważąca subwencji ogólnej dla gmin</t>
  </si>
  <si>
    <t>OŚWIATA I WYCHOWANIE</t>
  </si>
  <si>
    <t>Przedszkola</t>
  </si>
  <si>
    <t>Wpływy z opłat za korzystanie z wychowania przedszkolnego</t>
  </si>
  <si>
    <t>Dotacje celowe otrzymane z gminy na zadania bieżące realizowane na podstawie porozumień (umów) między jednostkami samorządu terytorialnego</t>
  </si>
  <si>
    <t>25 890,74</t>
  </si>
  <si>
    <t>POMOC SPOŁECZNA</t>
  </si>
  <si>
    <t>19 236,06</t>
  </si>
  <si>
    <t>Ośrodki pomocy społecznej</t>
  </si>
  <si>
    <t>GOSPODARKA KOMUNALNA I OCHRONA ŚRODOWISKA</t>
  </si>
  <si>
    <t>Gospodarka odpadami</t>
  </si>
  <si>
    <t>Wpływy z otrzymanych spadków, zapisów i darowizn w postaci pieniężnej</t>
  </si>
  <si>
    <t>KULTURA I OCHRONA DZIEDZICTWA NARODOWEGO</t>
  </si>
  <si>
    <t>Domy i ośrodki kultury, świetlice i kluby</t>
  </si>
  <si>
    <t>Otrzymane spadki, zapisy i darowizny w postaci pieniężnej</t>
  </si>
  <si>
    <t>RAZEM</t>
  </si>
  <si>
    <t>Wykonanie dochodów budżetu gminy na dzień 30.09.2017</t>
  </si>
  <si>
    <t xml:space="preserve">Dotacje celowe otrzymane z budżetu państwa na realizację zadań bieżących z zakresu administracji rządowej oraz innych zadań zleconych gminom ustawami </t>
  </si>
  <si>
    <t xml:space="preserve"> Dział</t>
  </si>
  <si>
    <t>Dotacje celowe otrzymane z budżetu państwa na realizację zadań bieżących z zakresu administracji rządowej oraz innych zadań zleconych gminom ustawami</t>
  </si>
  <si>
    <t>Urzędy Wojewódzkie</t>
  </si>
  <si>
    <t>URZĘDY NACZELNYCH ORGANÓW WŁADZY PAŃSTWOWEJ, KONTROLI I OCHRONY PRAWA ORAZ SĄDOWNICTWA</t>
  </si>
  <si>
    <t>Urzędy naczelnych organów władzy państwowej kontroli i ochrony państwa</t>
  </si>
  <si>
    <t>Szkoły Podstawowe</t>
  </si>
  <si>
    <t>Gimnazja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</si>
  <si>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</si>
  <si>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Ośrodki wsparcia</t>
  </si>
  <si>
    <t xml:space="preserve"> </t>
  </si>
  <si>
    <t>Składki na ubezpieczenie zdrowotne opłacone za osoby pobierające niektóre świadczenia z pomocy społecznej oraz świadczenia rodzinne</t>
  </si>
  <si>
    <t>Dodatki mieszkaniowe</t>
  </si>
  <si>
    <t>Ośrodki pomocy społeczne</t>
  </si>
  <si>
    <t>Usługi opiekuńcze i specjalistyczne usługi opiekuńcze</t>
  </si>
  <si>
    <t>Ogółem dotacje na zadania zlecone</t>
  </si>
  <si>
    <t>Wykonanie na 30.09.2017</t>
  </si>
  <si>
    <t>Dotacje celowe otrzymane z budżetu państwa na realizację własnych zadań bieżących</t>
  </si>
  <si>
    <t>Różne rozliczenia</t>
  </si>
  <si>
    <t>Dotacje celowe otrzymane z budżetu państwa na realizację własnych zadań bieżących gmin</t>
  </si>
  <si>
    <t>Zasiłki i pomoc w naturze oraz składki na ubezpieczenia społeczne</t>
  </si>
  <si>
    <t>Zasiłki stałe</t>
  </si>
  <si>
    <t>EDUKACYJNA OPIEKA WYCHOWAWCZA</t>
  </si>
  <si>
    <t>Pomoc materialna dla uczniów</t>
  </si>
  <si>
    <t>Ogółem dotacje na zadania własne</t>
  </si>
  <si>
    <t>ZESTAWIENIE</t>
  </si>
  <si>
    <t>Dochody własne</t>
  </si>
  <si>
    <t>Dochody dotacje zad. zlecone</t>
  </si>
  <si>
    <t>Dochody dotacje zad. własne</t>
  </si>
  <si>
    <t>RAZEM DOCHODY</t>
  </si>
  <si>
    <t>010</t>
  </si>
  <si>
    <t>01010</t>
  </si>
  <si>
    <t>0830</t>
  </si>
  <si>
    <t>0920</t>
  </si>
  <si>
    <t>0960</t>
  </si>
  <si>
    <t>Darowizny</t>
  </si>
  <si>
    <t>01095</t>
  </si>
  <si>
    <t>0750</t>
  </si>
  <si>
    <t>0770</t>
  </si>
  <si>
    <t>wplaty z tytułu odpłatnego nabycia prawa wlasności oraz prawa użytkowania wieczystego nieruchomości</t>
  </si>
  <si>
    <t>0970</t>
  </si>
  <si>
    <t>Transport i łączność</t>
  </si>
  <si>
    <t>Drogi publiczne gminne</t>
  </si>
  <si>
    <t>0870</t>
  </si>
  <si>
    <t>0550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</si>
  <si>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</si>
  <si>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Dotacje celowe w ramach programów finansowanych z udziałem środków europejskich oraz środków, o których mowa w art.5 ust.1 pkt. 3 oraz ust. 3 pkt 5 i 6 ustawy, lub płatności w ramach budżetu środków europejskich, z wyłączeniem dochodów klasyfikowanych w paragrafie 625</t>
  </si>
  <si>
    <t>darowizny</t>
  </si>
  <si>
    <t>0350</t>
  </si>
  <si>
    <t>0310</t>
  </si>
  <si>
    <t>0320</t>
  </si>
  <si>
    <t>0330</t>
  </si>
  <si>
    <t>0340</t>
  </si>
  <si>
    <t>0500</t>
  </si>
  <si>
    <t>wpływy z podatku od czynności cywilnoprawnych</t>
  </si>
  <si>
    <t>0580</t>
  </si>
  <si>
    <t>0640</t>
  </si>
  <si>
    <t>0910</t>
  </si>
  <si>
    <t>Wpływy z tytułu kosztów egzekucyjnych, opłaty komorniczej i kosztów upomnień</t>
  </si>
  <si>
    <t>0360</t>
  </si>
  <si>
    <t>0410</t>
  </si>
  <si>
    <t>0480</t>
  </si>
  <si>
    <t>0490</t>
  </si>
  <si>
    <t>0010</t>
  </si>
  <si>
    <t>0020</t>
  </si>
  <si>
    <t>0660</t>
  </si>
  <si>
    <t>Wpływy z najmu i dzierżawy składników majątkowych Skarbu Państwa, jednostek samorządu terytorialnego lub innych jednostek zaliczanych do sektora finansów publicznych oraz innych umów o podobnym charakterze</t>
  </si>
  <si>
    <t>Ośrodki Wsparcia</t>
  </si>
  <si>
    <t>Dochody jednostek samorządu terytorialnego związane z realizacją zadań z zakresu administracji rządowej oraz innych zadań zleconych ustawami</t>
  </si>
  <si>
    <t>RODZINA</t>
  </si>
  <si>
    <t>Świadczenia rodzinne, świadczenie z funduszu alimentacyjnego oraz składki na ubezpieczenia emerytalne i rentowe z ubezpieczenia społecznego</t>
  </si>
  <si>
    <t>Wpływy i wydatki związane z gromadzeniem środków z opłat i kar za korzystanie ze środowiska</t>
  </si>
  <si>
    <t>0690</t>
  </si>
  <si>
    <t>KULTURA FIZYCZNA</t>
  </si>
  <si>
    <t>Wpływy z uslug</t>
  </si>
  <si>
    <t>Świadczenia wychowawcze</t>
  </si>
  <si>
    <t>Świadczenia rodzinne</t>
  </si>
  <si>
    <t>Dotacje celowe otrzymane z budżetu państwa na realizację zadań bieżących z zakresu administracji rządowej oraz innych zadań zleconych gminie (związkom gmin, związkom powiatowo-gminnym) ustawami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</si>
</sst>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2" fontId="2" fillId="0" borderId="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0" fontId="1" fillId="0" borderId="1" xfId="0" applyFont="1" applyBorder="1"/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49" fontId="0" fillId="0" borderId="0" xfId="0" applyNumberFormat="1"/>
    <xf numFmtId="49" fontId="3" fillId="0" borderId="3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horizontal="center" wrapTex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tabSelected="1" view="pageLayout" zoomScaleNormal="100" workbookViewId="0">
      <selection activeCell="E7" sqref="E7"/>
    </sheetView>
  </sheetViews>
  <sheetFormatPr defaultRowHeight="14.4" x14ac:dyDescent="0.3"/>
  <cols>
    <col min="1" max="1" width="6.33203125" customWidth="1"/>
    <col min="2" max="2" width="9.33203125" customWidth="1"/>
    <col min="3" max="3" width="6.88671875" customWidth="1"/>
    <col min="4" max="4" width="32.6640625" customWidth="1"/>
    <col min="5" max="5" width="25.44140625" customWidth="1"/>
  </cols>
  <sheetData>
    <row r="1" spans="1:5" x14ac:dyDescent="0.3">
      <c r="A1" s="38" t="s">
        <v>64</v>
      </c>
      <c r="B1" s="38"/>
      <c r="C1" s="38"/>
      <c r="D1" s="38"/>
      <c r="E1" s="38"/>
    </row>
    <row r="2" spans="1:5" ht="15.75" thickBot="1" x14ac:dyDescent="0.3"/>
    <row r="3" spans="1:5" ht="15" thickBot="1" x14ac:dyDescent="0.35">
      <c r="A3" s="1" t="s">
        <v>0</v>
      </c>
      <c r="B3" s="2" t="s">
        <v>1</v>
      </c>
      <c r="C3" s="2" t="s">
        <v>2</v>
      </c>
      <c r="D3" s="2" t="s">
        <v>3</v>
      </c>
      <c r="E3" s="3" t="s">
        <v>81</v>
      </c>
    </row>
    <row r="4" spans="1:5" ht="15.75" thickBot="1" x14ac:dyDescent="0.3">
      <c r="A4" s="4">
        <v>1</v>
      </c>
      <c r="B4" s="5">
        <v>2</v>
      </c>
      <c r="C4" s="5">
        <v>3</v>
      </c>
      <c r="D4" s="5">
        <v>4</v>
      </c>
      <c r="E4" s="5">
        <v>6</v>
      </c>
    </row>
    <row r="5" spans="1:5" ht="15" thickBot="1" x14ac:dyDescent="0.35">
      <c r="A5" s="29" t="s">
        <v>95</v>
      </c>
      <c r="B5" s="7"/>
      <c r="C5" s="31"/>
      <c r="D5" s="7" t="s">
        <v>5</v>
      </c>
      <c r="E5" s="17">
        <f>SUM(E6+E10)</f>
        <v>227450.01</v>
      </c>
    </row>
    <row r="6" spans="1:5" ht="27" thickBot="1" x14ac:dyDescent="0.35">
      <c r="A6" s="9"/>
      <c r="B6" s="30" t="s">
        <v>96</v>
      </c>
      <c r="C6" s="32"/>
      <c r="D6" s="12" t="s">
        <v>6</v>
      </c>
      <c r="E6" s="13">
        <f>SUM(E7+E8+E9)</f>
        <v>157678.18</v>
      </c>
    </row>
    <row r="7" spans="1:5" ht="15" thickBot="1" x14ac:dyDescent="0.35">
      <c r="A7" s="9"/>
      <c r="B7" s="11"/>
      <c r="C7" s="30" t="s">
        <v>97</v>
      </c>
      <c r="D7" s="11" t="s">
        <v>7</v>
      </c>
      <c r="E7" s="13">
        <v>131043.87</v>
      </c>
    </row>
    <row r="8" spans="1:5" ht="15" thickBot="1" x14ac:dyDescent="0.35">
      <c r="A8" s="9"/>
      <c r="B8" s="11"/>
      <c r="C8" s="30" t="s">
        <v>98</v>
      </c>
      <c r="D8" s="11" t="s">
        <v>8</v>
      </c>
      <c r="E8" s="13">
        <v>1583.41</v>
      </c>
    </row>
    <row r="9" spans="1:5" ht="15.75" thickBot="1" x14ac:dyDescent="0.3">
      <c r="A9" s="9"/>
      <c r="B9" s="11"/>
      <c r="C9" s="30" t="s">
        <v>99</v>
      </c>
      <c r="D9" s="11" t="s">
        <v>100</v>
      </c>
      <c r="E9" s="13">
        <v>25050.9</v>
      </c>
    </row>
    <row r="10" spans="1:5" ht="15" thickBot="1" x14ac:dyDescent="0.35">
      <c r="A10" s="9"/>
      <c r="B10" s="30" t="s">
        <v>101</v>
      </c>
      <c r="C10" s="32"/>
      <c r="D10" s="12" t="s">
        <v>10</v>
      </c>
      <c r="E10" s="13">
        <f>SUM(E11+E18+E19)</f>
        <v>69771.83</v>
      </c>
    </row>
    <row r="11" spans="1:5" ht="102" customHeight="1" thickBot="1" x14ac:dyDescent="0.35">
      <c r="A11" s="55"/>
      <c r="B11" s="55"/>
      <c r="C11" s="56" t="s">
        <v>102</v>
      </c>
      <c r="D11" s="57" t="s">
        <v>11</v>
      </c>
      <c r="E11" s="58">
        <v>5165.01</v>
      </c>
    </row>
    <row r="12" spans="1:5" ht="15.75" hidden="1" thickBot="1" x14ac:dyDescent="0.3">
      <c r="A12" s="55"/>
      <c r="B12" s="55"/>
      <c r="C12" s="56"/>
      <c r="D12" s="57"/>
      <c r="E12" s="59"/>
    </row>
    <row r="13" spans="1:5" ht="15.75" hidden="1" thickBot="1" x14ac:dyDescent="0.3">
      <c r="A13" s="55"/>
      <c r="B13" s="55"/>
      <c r="C13" s="56"/>
      <c r="D13" s="57"/>
      <c r="E13" s="59"/>
    </row>
    <row r="14" spans="1:5" ht="15.75" hidden="1" thickBot="1" x14ac:dyDescent="0.3">
      <c r="A14" s="55"/>
      <c r="B14" s="55"/>
      <c r="C14" s="56"/>
      <c r="D14" s="57"/>
      <c r="E14" s="59"/>
    </row>
    <row r="15" spans="1:5" ht="15.75" hidden="1" thickBot="1" x14ac:dyDescent="0.3">
      <c r="A15" s="55"/>
      <c r="B15" s="55"/>
      <c r="C15" s="56"/>
      <c r="D15" s="57"/>
      <c r="E15" s="59"/>
    </row>
    <row r="16" spans="1:5" ht="15.75" hidden="1" thickBot="1" x14ac:dyDescent="0.3">
      <c r="A16" s="55"/>
      <c r="B16" s="55"/>
      <c r="C16" s="56"/>
      <c r="D16" s="57"/>
      <c r="E16" s="59"/>
    </row>
    <row r="17" spans="1:5" ht="15.75" hidden="1" thickBot="1" x14ac:dyDescent="0.3">
      <c r="A17" s="55"/>
      <c r="B17" s="55"/>
      <c r="C17" s="56"/>
      <c r="D17" s="57"/>
      <c r="E17" s="59"/>
    </row>
    <row r="18" spans="1:5" ht="53.4" thickBot="1" x14ac:dyDescent="0.35">
      <c r="A18" s="18"/>
      <c r="B18" s="18"/>
      <c r="C18" s="33" t="s">
        <v>103</v>
      </c>
      <c r="D18" s="19" t="s">
        <v>104</v>
      </c>
      <c r="E18" s="20">
        <v>5406.82</v>
      </c>
    </row>
    <row r="19" spans="1:5" ht="79.8" thickBot="1" x14ac:dyDescent="0.35">
      <c r="A19" s="14"/>
      <c r="B19" s="7"/>
      <c r="C19" s="30">
        <v>6300</v>
      </c>
      <c r="D19" s="12" t="s">
        <v>12</v>
      </c>
      <c r="E19" s="13">
        <v>59200</v>
      </c>
    </row>
    <row r="20" spans="1:5" ht="40.200000000000003" thickBot="1" x14ac:dyDescent="0.35">
      <c r="A20" s="14">
        <v>400</v>
      </c>
      <c r="B20" s="7"/>
      <c r="C20" s="31"/>
      <c r="D20" s="15" t="s">
        <v>13</v>
      </c>
      <c r="E20" s="17">
        <f>SUM(E21)</f>
        <v>256007.58000000002</v>
      </c>
    </row>
    <row r="21" spans="1:5" ht="15" thickBot="1" x14ac:dyDescent="0.35">
      <c r="A21" s="9"/>
      <c r="B21" s="10">
        <v>40002</v>
      </c>
      <c r="C21" s="32"/>
      <c r="D21" s="12" t="s">
        <v>14</v>
      </c>
      <c r="E21" s="13">
        <f>SUM(E22+E23+E24+E25)</f>
        <v>256007.58000000002</v>
      </c>
    </row>
    <row r="22" spans="1:5" ht="15" thickBot="1" x14ac:dyDescent="0.35">
      <c r="A22" s="9"/>
      <c r="B22" s="11"/>
      <c r="C22" s="30" t="s">
        <v>97</v>
      </c>
      <c r="D22" s="12" t="s">
        <v>7</v>
      </c>
      <c r="E22" s="13">
        <v>248368.74</v>
      </c>
    </row>
    <row r="23" spans="1:5" ht="15" thickBot="1" x14ac:dyDescent="0.35">
      <c r="A23" s="9"/>
      <c r="B23" s="11"/>
      <c r="C23" s="30" t="s">
        <v>98</v>
      </c>
      <c r="D23" s="12" t="s">
        <v>8</v>
      </c>
      <c r="E23" s="13">
        <v>1019.17</v>
      </c>
    </row>
    <row r="24" spans="1:5" ht="15" thickBot="1" x14ac:dyDescent="0.35">
      <c r="A24" s="9"/>
      <c r="B24" s="11"/>
      <c r="C24" s="30" t="s">
        <v>99</v>
      </c>
      <c r="D24" s="12" t="s">
        <v>100</v>
      </c>
      <c r="E24" s="13">
        <v>1780</v>
      </c>
    </row>
    <row r="25" spans="1:5" ht="15" thickBot="1" x14ac:dyDescent="0.35">
      <c r="A25" s="9"/>
      <c r="B25" s="11"/>
      <c r="C25" s="30" t="s">
        <v>105</v>
      </c>
      <c r="D25" s="12" t="s">
        <v>9</v>
      </c>
      <c r="E25" s="13">
        <v>4839.67</v>
      </c>
    </row>
    <row r="26" spans="1:5" ht="15" thickBot="1" x14ac:dyDescent="0.35">
      <c r="A26" s="6">
        <v>600</v>
      </c>
      <c r="B26" s="7"/>
      <c r="C26" s="34"/>
      <c r="D26" s="15" t="s">
        <v>106</v>
      </c>
      <c r="E26" s="17">
        <f>SUM(E27)</f>
        <v>83559.600000000006</v>
      </c>
    </row>
    <row r="27" spans="1:5" ht="15" thickBot="1" x14ac:dyDescent="0.35">
      <c r="A27" s="9"/>
      <c r="B27" s="11">
        <v>60016</v>
      </c>
      <c r="C27" s="30"/>
      <c r="D27" s="12" t="s">
        <v>107</v>
      </c>
      <c r="E27" s="13">
        <f>SUM(E28+E29+E30)</f>
        <v>83559.600000000006</v>
      </c>
    </row>
    <row r="28" spans="1:5" ht="15" thickBot="1" x14ac:dyDescent="0.35">
      <c r="A28" s="9"/>
      <c r="B28" s="11"/>
      <c r="C28" s="30" t="s">
        <v>108</v>
      </c>
      <c r="D28" s="12"/>
      <c r="E28" s="13">
        <v>259.60000000000002</v>
      </c>
    </row>
    <row r="29" spans="1:5" ht="15" thickBot="1" x14ac:dyDescent="0.35">
      <c r="A29" s="9"/>
      <c r="B29" s="11"/>
      <c r="C29" s="30" t="s">
        <v>99</v>
      </c>
      <c r="D29" s="12" t="s">
        <v>100</v>
      </c>
      <c r="E29" s="13">
        <v>2300</v>
      </c>
    </row>
    <row r="30" spans="1:5" ht="15" thickBot="1" x14ac:dyDescent="0.35">
      <c r="A30" s="9"/>
      <c r="B30" s="11"/>
      <c r="C30" s="30">
        <v>6300</v>
      </c>
      <c r="D30" s="12"/>
      <c r="E30" s="13">
        <v>81000</v>
      </c>
    </row>
    <row r="31" spans="1:5" ht="51.75" customHeight="1" thickBot="1" x14ac:dyDescent="0.35">
      <c r="A31" s="14">
        <v>700</v>
      </c>
      <c r="B31" s="7"/>
      <c r="C31" s="31"/>
      <c r="D31" s="15" t="s">
        <v>15</v>
      </c>
      <c r="E31" s="17">
        <f>SUM(E32)</f>
        <v>92139.489999999991</v>
      </c>
    </row>
    <row r="32" spans="1:5" ht="64.5" customHeight="1" thickBot="1" x14ac:dyDescent="0.35">
      <c r="A32" s="9"/>
      <c r="B32" s="10">
        <v>70005</v>
      </c>
      <c r="C32" s="32"/>
      <c r="D32" s="12" t="s">
        <v>16</v>
      </c>
      <c r="E32" s="13">
        <f>SUM(E33+E34+E40+E41+E42)</f>
        <v>92139.489999999991</v>
      </c>
    </row>
    <row r="33" spans="1:5" ht="27" thickBot="1" x14ac:dyDescent="0.35">
      <c r="A33" s="9"/>
      <c r="B33" s="11"/>
      <c r="C33" s="30" t="s">
        <v>109</v>
      </c>
      <c r="D33" s="12" t="s">
        <v>17</v>
      </c>
      <c r="E33" s="13">
        <v>1244.48</v>
      </c>
    </row>
    <row r="34" spans="1:5" ht="103.5" customHeight="1" thickBot="1" x14ac:dyDescent="0.35">
      <c r="A34" s="55"/>
      <c r="B34" s="55"/>
      <c r="C34" s="56" t="s">
        <v>102</v>
      </c>
      <c r="D34" s="57" t="s">
        <v>11</v>
      </c>
      <c r="E34" s="58">
        <v>83757.66</v>
      </c>
    </row>
    <row r="35" spans="1:5" ht="15.75" hidden="1" thickBot="1" x14ac:dyDescent="0.3">
      <c r="A35" s="55"/>
      <c r="B35" s="55"/>
      <c r="C35" s="56"/>
      <c r="D35" s="57"/>
      <c r="E35" s="59"/>
    </row>
    <row r="36" spans="1:5" ht="15.75" hidden="1" thickBot="1" x14ac:dyDescent="0.3">
      <c r="A36" s="55"/>
      <c r="B36" s="55"/>
      <c r="C36" s="56"/>
      <c r="D36" s="57"/>
      <c r="E36" s="59"/>
    </row>
    <row r="37" spans="1:5" ht="15.75" hidden="1" thickBot="1" x14ac:dyDescent="0.3">
      <c r="A37" s="55"/>
      <c r="B37" s="55"/>
      <c r="C37" s="56"/>
      <c r="D37" s="57"/>
      <c r="E37" s="59"/>
    </row>
    <row r="38" spans="1:5" ht="15.75" hidden="1" thickBot="1" x14ac:dyDescent="0.3">
      <c r="A38" s="55"/>
      <c r="B38" s="55"/>
      <c r="C38" s="56"/>
      <c r="D38" s="57"/>
      <c r="E38" s="59"/>
    </row>
    <row r="39" spans="1:5" ht="15.75" hidden="1" thickBot="1" x14ac:dyDescent="0.3">
      <c r="A39" s="55"/>
      <c r="B39" s="55"/>
      <c r="C39" s="56"/>
      <c r="D39" s="57"/>
      <c r="E39" s="59"/>
    </row>
    <row r="40" spans="1:5" ht="53.4" thickBot="1" x14ac:dyDescent="0.35">
      <c r="A40" s="18"/>
      <c r="B40" s="18"/>
      <c r="C40" s="33">
        <v>770</v>
      </c>
      <c r="D40" s="19" t="s">
        <v>18</v>
      </c>
      <c r="E40" s="20">
        <v>3280.14</v>
      </c>
    </row>
    <row r="41" spans="1:5" ht="15" thickBot="1" x14ac:dyDescent="0.35">
      <c r="A41" s="9"/>
      <c r="B41" s="11"/>
      <c r="C41" s="30" t="s">
        <v>108</v>
      </c>
      <c r="D41" s="12"/>
      <c r="E41" s="13">
        <v>3159.01</v>
      </c>
    </row>
    <row r="42" spans="1:5" ht="15" thickBot="1" x14ac:dyDescent="0.35">
      <c r="A42" s="9"/>
      <c r="B42" s="11"/>
      <c r="C42" s="30">
        <v>920</v>
      </c>
      <c r="D42" s="12" t="s">
        <v>8</v>
      </c>
      <c r="E42" s="10">
        <v>698.2</v>
      </c>
    </row>
    <row r="43" spans="1:5" ht="15" thickBot="1" x14ac:dyDescent="0.35">
      <c r="A43" s="14">
        <v>750</v>
      </c>
      <c r="B43" s="7"/>
      <c r="C43" s="31"/>
      <c r="D43" s="15" t="s">
        <v>19</v>
      </c>
      <c r="E43" s="17">
        <f>SUM(E44+E49)</f>
        <v>45134.54</v>
      </c>
    </row>
    <row r="44" spans="1:5" ht="15" thickBot="1" x14ac:dyDescent="0.35">
      <c r="A44" s="9"/>
      <c r="B44" s="10">
        <v>75023</v>
      </c>
      <c r="C44" s="32"/>
      <c r="D44" s="12" t="s">
        <v>20</v>
      </c>
      <c r="E44" s="13">
        <f>SUM(E45+E46+E47+E48)</f>
        <v>44634.54</v>
      </c>
    </row>
    <row r="45" spans="1:5" ht="93" thickBot="1" x14ac:dyDescent="0.35">
      <c r="A45" s="9"/>
      <c r="B45" s="11"/>
      <c r="C45" s="30" t="s">
        <v>102</v>
      </c>
      <c r="D45" s="12" t="s">
        <v>11</v>
      </c>
      <c r="E45" s="13">
        <v>5141.7</v>
      </c>
    </row>
    <row r="46" spans="1:5" ht="15" thickBot="1" x14ac:dyDescent="0.35">
      <c r="A46" s="9"/>
      <c r="B46" s="11"/>
      <c r="C46" s="30">
        <v>920</v>
      </c>
      <c r="D46" s="12" t="s">
        <v>8</v>
      </c>
      <c r="E46" s="13">
        <v>1092.8399999999999</v>
      </c>
    </row>
    <row r="47" spans="1:5" ht="119.4" thickBot="1" x14ac:dyDescent="0.35">
      <c r="A47" s="9"/>
      <c r="B47" s="11"/>
      <c r="C47" s="30">
        <v>2007</v>
      </c>
      <c r="D47" s="12" t="s">
        <v>110</v>
      </c>
      <c r="E47" s="13">
        <v>16900</v>
      </c>
    </row>
    <row r="48" spans="1:5" ht="119.4" thickBot="1" x14ac:dyDescent="0.35">
      <c r="A48" s="9"/>
      <c r="B48" s="11"/>
      <c r="C48" s="30">
        <v>6207</v>
      </c>
      <c r="D48" s="12" t="s">
        <v>111</v>
      </c>
      <c r="E48" s="13">
        <v>21500</v>
      </c>
    </row>
    <row r="49" spans="1:5" ht="15" thickBot="1" x14ac:dyDescent="0.35">
      <c r="A49" s="9"/>
      <c r="B49" s="11">
        <v>75095</v>
      </c>
      <c r="C49" s="30"/>
      <c r="D49" s="12" t="s">
        <v>10</v>
      </c>
      <c r="E49" s="13">
        <v>500</v>
      </c>
    </row>
    <row r="50" spans="1:5" ht="15" thickBot="1" x14ac:dyDescent="0.35">
      <c r="A50" s="9"/>
      <c r="B50" s="11"/>
      <c r="C50" s="30" t="s">
        <v>99</v>
      </c>
      <c r="D50" s="12" t="s">
        <v>112</v>
      </c>
      <c r="E50" s="13">
        <v>500</v>
      </c>
    </row>
    <row r="51" spans="1:5" ht="93" thickBot="1" x14ac:dyDescent="0.35">
      <c r="A51" s="6">
        <v>756</v>
      </c>
      <c r="B51" s="7"/>
      <c r="C51" s="31"/>
      <c r="D51" s="15" t="s">
        <v>21</v>
      </c>
      <c r="E51" s="17">
        <f>SUM(E52+E54+E63+E72+E78)</f>
        <v>2551226.7800000003</v>
      </c>
    </row>
    <row r="52" spans="1:5" ht="27" thickBot="1" x14ac:dyDescent="0.35">
      <c r="A52" s="9"/>
      <c r="B52" s="10">
        <v>75601</v>
      </c>
      <c r="C52" s="32"/>
      <c r="D52" s="12" t="s">
        <v>22</v>
      </c>
      <c r="E52" s="13">
        <f>SUM(E53)</f>
        <v>1824.09</v>
      </c>
    </row>
    <row r="53" spans="1:5" ht="40.200000000000003" thickBot="1" x14ac:dyDescent="0.35">
      <c r="A53" s="9"/>
      <c r="B53" s="11"/>
      <c r="C53" s="30" t="s">
        <v>113</v>
      </c>
      <c r="D53" s="12" t="s">
        <v>23</v>
      </c>
      <c r="E53" s="13">
        <v>1824.09</v>
      </c>
    </row>
    <row r="54" spans="1:5" ht="66.599999999999994" thickBot="1" x14ac:dyDescent="0.35">
      <c r="A54" s="9"/>
      <c r="B54" s="10">
        <v>75615</v>
      </c>
      <c r="C54" s="32"/>
      <c r="D54" s="12" t="s">
        <v>24</v>
      </c>
      <c r="E54" s="13">
        <f>SUM(E55:E62)</f>
        <v>636007.19999999995</v>
      </c>
    </row>
    <row r="55" spans="1:5" ht="15" thickBot="1" x14ac:dyDescent="0.35">
      <c r="A55" s="9"/>
      <c r="B55" s="11"/>
      <c r="C55" s="30" t="s">
        <v>114</v>
      </c>
      <c r="D55" s="12" t="s">
        <v>25</v>
      </c>
      <c r="E55" s="13">
        <v>446732</v>
      </c>
    </row>
    <row r="56" spans="1:5" ht="15" thickBot="1" x14ac:dyDescent="0.35">
      <c r="A56" s="9"/>
      <c r="B56" s="11"/>
      <c r="C56" s="30" t="s">
        <v>115</v>
      </c>
      <c r="D56" s="12" t="s">
        <v>26</v>
      </c>
      <c r="E56" s="13">
        <v>134130</v>
      </c>
    </row>
    <row r="57" spans="1:5" ht="15" thickBot="1" x14ac:dyDescent="0.35">
      <c r="A57" s="9"/>
      <c r="B57" s="11"/>
      <c r="C57" s="30" t="s">
        <v>116</v>
      </c>
      <c r="D57" s="12" t="s">
        <v>27</v>
      </c>
      <c r="E57" s="13">
        <v>48834</v>
      </c>
    </row>
    <row r="58" spans="1:5" ht="15" thickBot="1" x14ac:dyDescent="0.35">
      <c r="A58" s="9"/>
      <c r="B58" s="11"/>
      <c r="C58" s="30" t="s">
        <v>117</v>
      </c>
      <c r="D58" s="12" t="s">
        <v>28</v>
      </c>
      <c r="E58" s="13">
        <v>2422</v>
      </c>
    </row>
    <row r="59" spans="1:5" ht="27" thickBot="1" x14ac:dyDescent="0.35">
      <c r="A59" s="9"/>
      <c r="B59" s="11"/>
      <c r="C59" s="30" t="s">
        <v>118</v>
      </c>
      <c r="D59" s="12" t="s">
        <v>119</v>
      </c>
      <c r="E59" s="21">
        <v>770</v>
      </c>
    </row>
    <row r="60" spans="1:5" ht="15" thickBot="1" x14ac:dyDescent="0.35">
      <c r="A60" s="9"/>
      <c r="B60" s="11"/>
      <c r="C60" s="30" t="s">
        <v>120</v>
      </c>
      <c r="D60" s="12"/>
      <c r="E60" s="13">
        <v>2800</v>
      </c>
    </row>
    <row r="61" spans="1:5" ht="40.200000000000003" thickBot="1" x14ac:dyDescent="0.35">
      <c r="A61" s="9"/>
      <c r="B61" s="11"/>
      <c r="C61" s="30" t="s">
        <v>121</v>
      </c>
      <c r="D61" s="12" t="s">
        <v>123</v>
      </c>
      <c r="E61" s="13">
        <v>23.2</v>
      </c>
    </row>
    <row r="62" spans="1:5" ht="27" thickBot="1" x14ac:dyDescent="0.35">
      <c r="A62" s="9"/>
      <c r="B62" s="11"/>
      <c r="C62" s="30" t="s">
        <v>122</v>
      </c>
      <c r="D62" s="12" t="s">
        <v>30</v>
      </c>
      <c r="E62" s="21">
        <v>296</v>
      </c>
    </row>
    <row r="63" spans="1:5" ht="53.4" thickBot="1" x14ac:dyDescent="0.35">
      <c r="A63" s="9"/>
      <c r="B63" s="10">
        <v>75616</v>
      </c>
      <c r="C63" s="32"/>
      <c r="D63" s="12" t="s">
        <v>31</v>
      </c>
      <c r="E63" s="13">
        <f>SUM(E64:E71)</f>
        <v>708243.85000000009</v>
      </c>
    </row>
    <row r="64" spans="1:5" ht="15" thickBot="1" x14ac:dyDescent="0.35">
      <c r="A64" s="9"/>
      <c r="B64" s="11"/>
      <c r="C64" s="30" t="s">
        <v>114</v>
      </c>
      <c r="D64" s="12" t="s">
        <v>25</v>
      </c>
      <c r="E64" s="13">
        <v>326050.07</v>
      </c>
    </row>
    <row r="65" spans="1:5" ht="15" thickBot="1" x14ac:dyDescent="0.35">
      <c r="A65" s="9"/>
      <c r="B65" s="11"/>
      <c r="C65" s="30" t="s">
        <v>115</v>
      </c>
      <c r="D65" s="12" t="s">
        <v>26</v>
      </c>
      <c r="E65" s="13">
        <v>305924.31</v>
      </c>
    </row>
    <row r="66" spans="1:5" ht="15" thickBot="1" x14ac:dyDescent="0.35">
      <c r="A66" s="9"/>
      <c r="B66" s="11"/>
      <c r="C66" s="30" t="s">
        <v>116</v>
      </c>
      <c r="D66" s="12" t="s">
        <v>27</v>
      </c>
      <c r="E66" s="13">
        <v>1981</v>
      </c>
    </row>
    <row r="67" spans="1:5" ht="15" thickBot="1" x14ac:dyDescent="0.35">
      <c r="A67" s="9"/>
      <c r="B67" s="11"/>
      <c r="C67" s="30" t="s">
        <v>117</v>
      </c>
      <c r="D67" s="12" t="s">
        <v>28</v>
      </c>
      <c r="E67" s="13">
        <v>13440.28</v>
      </c>
    </row>
    <row r="68" spans="1:5" ht="15" thickBot="1" x14ac:dyDescent="0.35">
      <c r="A68" s="9"/>
      <c r="B68" s="11"/>
      <c r="C68" s="30" t="s">
        <v>124</v>
      </c>
      <c r="D68" s="12" t="s">
        <v>32</v>
      </c>
      <c r="E68" s="21">
        <v>0</v>
      </c>
    </row>
    <row r="69" spans="1:5" ht="27" thickBot="1" x14ac:dyDescent="0.35">
      <c r="A69" s="9"/>
      <c r="B69" s="11"/>
      <c r="C69" s="30" t="s">
        <v>118</v>
      </c>
      <c r="D69" s="12" t="s">
        <v>33</v>
      </c>
      <c r="E69" s="13">
        <v>58710</v>
      </c>
    </row>
    <row r="70" spans="1:5" ht="15" thickBot="1" x14ac:dyDescent="0.35">
      <c r="A70" s="9"/>
      <c r="B70" s="11"/>
      <c r="C70" s="30" t="s">
        <v>121</v>
      </c>
      <c r="D70" s="12" t="s">
        <v>29</v>
      </c>
      <c r="E70" s="13">
        <v>1195.9000000000001</v>
      </c>
    </row>
    <row r="71" spans="1:5" ht="27" thickBot="1" x14ac:dyDescent="0.35">
      <c r="A71" s="9"/>
      <c r="B71" s="11"/>
      <c r="C71" s="30" t="s">
        <v>122</v>
      </c>
      <c r="D71" s="12" t="s">
        <v>30</v>
      </c>
      <c r="E71" s="10">
        <v>942.29</v>
      </c>
    </row>
    <row r="72" spans="1:5" ht="40.200000000000003" thickBot="1" x14ac:dyDescent="0.35">
      <c r="A72" s="9"/>
      <c r="B72" s="10">
        <v>75618</v>
      </c>
      <c r="C72" s="32"/>
      <c r="D72" s="12" t="s">
        <v>34</v>
      </c>
      <c r="E72" s="13">
        <f>SUM(E73:E77)</f>
        <v>91517.709999999992</v>
      </c>
    </row>
    <row r="73" spans="1:5" ht="15" thickBot="1" x14ac:dyDescent="0.35">
      <c r="A73" s="9"/>
      <c r="B73" s="11"/>
      <c r="C73" s="30" t="s">
        <v>125</v>
      </c>
      <c r="D73" s="12" t="s">
        <v>35</v>
      </c>
      <c r="E73" s="13">
        <v>14354</v>
      </c>
    </row>
    <row r="74" spans="1:5" ht="27" thickBot="1" x14ac:dyDescent="0.35">
      <c r="A74" s="9"/>
      <c r="B74" s="11"/>
      <c r="C74" s="30" t="s">
        <v>126</v>
      </c>
      <c r="D74" s="12" t="s">
        <v>36</v>
      </c>
      <c r="E74" s="13">
        <v>63923.87</v>
      </c>
    </row>
    <row r="75" spans="1:5" ht="53.4" thickBot="1" x14ac:dyDescent="0.35">
      <c r="A75" s="9"/>
      <c r="B75" s="11"/>
      <c r="C75" s="30" t="s">
        <v>127</v>
      </c>
      <c r="D75" s="12" t="s">
        <v>37</v>
      </c>
      <c r="E75" s="13">
        <v>13184.38</v>
      </c>
    </row>
    <row r="76" spans="1:5" ht="40.200000000000003" thickBot="1" x14ac:dyDescent="0.35">
      <c r="A76" s="9"/>
      <c r="B76" s="11"/>
      <c r="C76" s="30" t="s">
        <v>121</v>
      </c>
      <c r="D76" s="16" t="s">
        <v>123</v>
      </c>
      <c r="E76" s="21">
        <v>23.2</v>
      </c>
    </row>
    <row r="77" spans="1:5" ht="27" thickBot="1" x14ac:dyDescent="0.35">
      <c r="A77" s="9"/>
      <c r="B77" s="11"/>
      <c r="C77" s="30" t="s">
        <v>122</v>
      </c>
      <c r="D77" s="12" t="s">
        <v>30</v>
      </c>
      <c r="E77" s="10">
        <v>32.26</v>
      </c>
    </row>
    <row r="78" spans="1:5" ht="40.200000000000003" thickBot="1" x14ac:dyDescent="0.35">
      <c r="A78" s="9"/>
      <c r="B78" s="10">
        <v>75621</v>
      </c>
      <c r="C78" s="32"/>
      <c r="D78" s="12" t="s">
        <v>38</v>
      </c>
      <c r="E78" s="13">
        <f>SUM(E79:E80)</f>
        <v>1113633.93</v>
      </c>
    </row>
    <row r="79" spans="1:5" ht="27" thickBot="1" x14ac:dyDescent="0.35">
      <c r="A79" s="14"/>
      <c r="B79" s="11"/>
      <c r="C79" s="30" t="s">
        <v>128</v>
      </c>
      <c r="D79" s="12" t="s">
        <v>39</v>
      </c>
      <c r="E79" s="13">
        <v>1083260</v>
      </c>
    </row>
    <row r="80" spans="1:5" ht="27" thickBot="1" x14ac:dyDescent="0.35">
      <c r="A80" s="9"/>
      <c r="B80" s="11"/>
      <c r="C80" s="30" t="s">
        <v>129</v>
      </c>
      <c r="D80" s="12" t="s">
        <v>40</v>
      </c>
      <c r="E80" s="13">
        <v>30373.93</v>
      </c>
    </row>
    <row r="81" spans="1:5" ht="15" thickBot="1" x14ac:dyDescent="0.35">
      <c r="A81" s="6">
        <v>758</v>
      </c>
      <c r="B81" s="7"/>
      <c r="C81" s="31"/>
      <c r="D81" s="15" t="s">
        <v>41</v>
      </c>
      <c r="E81" s="17">
        <f>+SUM(E82+E84+E86+E89)</f>
        <v>5617713.7000000002</v>
      </c>
    </row>
    <row r="82" spans="1:5" ht="40.200000000000003" thickBot="1" x14ac:dyDescent="0.35">
      <c r="A82" s="9"/>
      <c r="B82" s="10">
        <v>75801</v>
      </c>
      <c r="C82" s="32"/>
      <c r="D82" s="12" t="s">
        <v>42</v>
      </c>
      <c r="E82" s="13">
        <f>SUM(E83)</f>
        <v>3974487</v>
      </c>
    </row>
    <row r="83" spans="1:5" ht="15" thickBot="1" x14ac:dyDescent="0.35">
      <c r="A83" s="9"/>
      <c r="B83" s="11"/>
      <c r="C83" s="30">
        <v>2920</v>
      </c>
      <c r="D83" s="12" t="s">
        <v>43</v>
      </c>
      <c r="E83" s="13">
        <v>3974487</v>
      </c>
    </row>
    <row r="84" spans="1:5" ht="27" thickBot="1" x14ac:dyDescent="0.35">
      <c r="A84" s="9"/>
      <c r="B84" s="10">
        <v>75807</v>
      </c>
      <c r="C84" s="32"/>
      <c r="D84" s="12" t="s">
        <v>44</v>
      </c>
      <c r="E84" s="13">
        <f>SUM(E85)</f>
        <v>1572435</v>
      </c>
    </row>
    <row r="85" spans="1:5" ht="15" thickBot="1" x14ac:dyDescent="0.35">
      <c r="A85" s="9"/>
      <c r="B85" s="11"/>
      <c r="C85" s="30">
        <v>2920</v>
      </c>
      <c r="D85" s="12" t="s">
        <v>43</v>
      </c>
      <c r="E85" s="13">
        <v>1572435</v>
      </c>
    </row>
    <row r="86" spans="1:5" ht="15" thickBot="1" x14ac:dyDescent="0.35">
      <c r="A86" s="9"/>
      <c r="B86" s="10">
        <v>75814</v>
      </c>
      <c r="C86" s="32"/>
      <c r="D86" s="12" t="s">
        <v>45</v>
      </c>
      <c r="E86" s="13">
        <f>SUM(E87:E88)</f>
        <v>35934.699999999997</v>
      </c>
    </row>
    <row r="87" spans="1:5" ht="15" thickBot="1" x14ac:dyDescent="0.35">
      <c r="A87" s="9"/>
      <c r="B87" s="11"/>
      <c r="C87" s="30" t="s">
        <v>105</v>
      </c>
      <c r="D87" s="12" t="s">
        <v>46</v>
      </c>
      <c r="E87" s="13">
        <v>7449.84</v>
      </c>
    </row>
    <row r="88" spans="1:5" ht="40.200000000000003" thickBot="1" x14ac:dyDescent="0.35">
      <c r="A88" s="9"/>
      <c r="B88" s="11"/>
      <c r="C88" s="30">
        <v>6330</v>
      </c>
      <c r="D88" s="12" t="s">
        <v>47</v>
      </c>
      <c r="E88" s="13">
        <v>28484.86</v>
      </c>
    </row>
    <row r="89" spans="1:5" ht="27" thickBot="1" x14ac:dyDescent="0.35">
      <c r="A89" s="14"/>
      <c r="B89" s="10">
        <v>75831</v>
      </c>
      <c r="C89" s="32"/>
      <c r="D89" s="12" t="s">
        <v>48</v>
      </c>
      <c r="E89" s="13">
        <f>SUM(E90)</f>
        <v>34857</v>
      </c>
    </row>
    <row r="90" spans="1:5" ht="15" thickBot="1" x14ac:dyDescent="0.35">
      <c r="A90" s="9"/>
      <c r="B90" s="11"/>
      <c r="C90" s="30">
        <v>2920</v>
      </c>
      <c r="D90" s="12" t="s">
        <v>43</v>
      </c>
      <c r="E90" s="13">
        <v>34857</v>
      </c>
    </row>
    <row r="91" spans="1:5" ht="15" thickBot="1" x14ac:dyDescent="0.35">
      <c r="A91" s="18">
        <v>801</v>
      </c>
      <c r="B91" s="7"/>
      <c r="C91" s="31"/>
      <c r="D91" s="15" t="s">
        <v>49</v>
      </c>
      <c r="E91" s="17">
        <f>SUM(E92)</f>
        <v>58183.75</v>
      </c>
    </row>
    <row r="92" spans="1:5" ht="15" thickBot="1" x14ac:dyDescent="0.35">
      <c r="A92" s="18"/>
      <c r="B92" s="18">
        <v>80104</v>
      </c>
      <c r="C92" s="33"/>
      <c r="D92" s="19" t="s">
        <v>50</v>
      </c>
      <c r="E92" s="20">
        <f>SUM(E93+E94+E95+E99)</f>
        <v>58183.75</v>
      </c>
    </row>
    <row r="93" spans="1:5" ht="27" thickBot="1" x14ac:dyDescent="0.35">
      <c r="A93" s="14"/>
      <c r="B93" s="11"/>
      <c r="C93" s="30" t="s">
        <v>130</v>
      </c>
      <c r="D93" s="16" t="s">
        <v>51</v>
      </c>
      <c r="E93" s="21">
        <v>776</v>
      </c>
    </row>
    <row r="94" spans="1:5" ht="93" thickBot="1" x14ac:dyDescent="0.35">
      <c r="A94" s="14"/>
      <c r="B94" s="11"/>
      <c r="C94" s="30" t="s">
        <v>102</v>
      </c>
      <c r="D94" s="16" t="s">
        <v>131</v>
      </c>
      <c r="E94" s="21">
        <v>280</v>
      </c>
    </row>
    <row r="95" spans="1:5" ht="21" customHeight="1" thickBot="1" x14ac:dyDescent="0.35">
      <c r="A95" s="14"/>
      <c r="B95" s="11"/>
      <c r="C95" s="30" t="s">
        <v>99</v>
      </c>
      <c r="D95" s="16" t="s">
        <v>112</v>
      </c>
      <c r="E95" s="21">
        <v>700</v>
      </c>
    </row>
    <row r="96" spans="1:5" ht="15" hidden="1" customHeight="1" x14ac:dyDescent="0.3">
      <c r="A96" s="23"/>
      <c r="B96" s="11"/>
      <c r="C96" s="30">
        <v>960</v>
      </c>
      <c r="D96" s="16"/>
      <c r="E96" s="21">
        <v>700</v>
      </c>
    </row>
    <row r="97" spans="1:5" ht="15" hidden="1" customHeight="1" x14ac:dyDescent="0.3">
      <c r="A97" s="18"/>
      <c r="B97" s="11"/>
      <c r="C97" s="30">
        <v>2310</v>
      </c>
      <c r="D97" s="16" t="s">
        <v>52</v>
      </c>
      <c r="E97" s="10" t="s">
        <v>53</v>
      </c>
    </row>
    <row r="98" spans="1:5" ht="15" hidden="1" customHeight="1" x14ac:dyDescent="0.3">
      <c r="A98" s="22">
        <v>852</v>
      </c>
      <c r="B98" s="7"/>
      <c r="C98" s="31"/>
      <c r="D98" s="15" t="s">
        <v>54</v>
      </c>
      <c r="E98" s="8" t="s">
        <v>55</v>
      </c>
    </row>
    <row r="99" spans="1:5" ht="15.75" hidden="1" customHeight="1" thickBot="1" x14ac:dyDescent="0.35">
      <c r="A99" s="18"/>
      <c r="B99" s="43"/>
      <c r="C99" s="46">
        <v>2310</v>
      </c>
      <c r="D99" s="49" t="s">
        <v>52</v>
      </c>
      <c r="E99" s="52">
        <v>56427.75</v>
      </c>
    </row>
    <row r="100" spans="1:5" ht="53.4" customHeight="1" thickBot="1" x14ac:dyDescent="0.35">
      <c r="A100" s="18"/>
      <c r="B100" s="45"/>
      <c r="C100" s="48"/>
      <c r="D100" s="51"/>
      <c r="E100" s="54"/>
    </row>
    <row r="101" spans="1:5" ht="33.75" customHeight="1" thickBot="1" x14ac:dyDescent="0.35">
      <c r="A101" s="6">
        <v>852</v>
      </c>
      <c r="B101" s="7"/>
      <c r="C101" s="34"/>
      <c r="D101" s="15" t="s">
        <v>54</v>
      </c>
      <c r="E101" s="17">
        <f>SUM(E102+E104)</f>
        <v>21032.6</v>
      </c>
    </row>
    <row r="102" spans="1:5" ht="33.75" customHeight="1" thickBot="1" x14ac:dyDescent="0.35">
      <c r="A102" s="6"/>
      <c r="B102" s="11">
        <v>85203</v>
      </c>
      <c r="C102" s="34"/>
      <c r="D102" s="12" t="s">
        <v>132</v>
      </c>
      <c r="E102" s="10">
        <f>SUM(E103)</f>
        <v>404.19</v>
      </c>
    </row>
    <row r="103" spans="1:5" ht="40.200000000000003" customHeight="1" thickBot="1" x14ac:dyDescent="0.35">
      <c r="A103" s="6"/>
      <c r="B103" s="11"/>
      <c r="C103" s="30">
        <v>2360</v>
      </c>
      <c r="D103" s="12" t="s">
        <v>133</v>
      </c>
      <c r="E103" s="10">
        <v>404.19</v>
      </c>
    </row>
    <row r="104" spans="1:5" ht="15" thickBot="1" x14ac:dyDescent="0.35">
      <c r="A104" s="9"/>
      <c r="B104" s="10">
        <v>85228</v>
      </c>
      <c r="C104" s="32"/>
      <c r="D104" s="12" t="s">
        <v>56</v>
      </c>
      <c r="E104" s="13">
        <f>SUM(E105+E106)</f>
        <v>20628.41</v>
      </c>
    </row>
    <row r="105" spans="1:5" ht="15" thickBot="1" x14ac:dyDescent="0.35">
      <c r="A105" s="14"/>
      <c r="B105" s="11"/>
      <c r="C105" s="30" t="s">
        <v>97</v>
      </c>
      <c r="D105" s="12" t="s">
        <v>7</v>
      </c>
      <c r="E105" s="13">
        <v>20126.060000000001</v>
      </c>
    </row>
    <row r="106" spans="1:5" ht="66.599999999999994" thickBot="1" x14ac:dyDescent="0.35">
      <c r="A106" s="14"/>
      <c r="B106" s="11"/>
      <c r="C106" s="30">
        <v>2360</v>
      </c>
      <c r="D106" s="12" t="s">
        <v>133</v>
      </c>
      <c r="E106" s="10">
        <v>502.35</v>
      </c>
    </row>
    <row r="107" spans="1:5" ht="15" thickBot="1" x14ac:dyDescent="0.35">
      <c r="A107" s="14">
        <v>855</v>
      </c>
      <c r="B107" s="7"/>
      <c r="C107" s="34"/>
      <c r="D107" s="15" t="s">
        <v>134</v>
      </c>
      <c r="E107" s="17">
        <f>SUM(E108)</f>
        <v>5514.01</v>
      </c>
    </row>
    <row r="108" spans="1:5" ht="53.4" thickBot="1" x14ac:dyDescent="0.35">
      <c r="A108" s="14"/>
      <c r="B108" s="11">
        <v>85502</v>
      </c>
      <c r="C108" s="30"/>
      <c r="D108" s="12" t="s">
        <v>135</v>
      </c>
      <c r="E108" s="13">
        <f>SUM(E109:E111)</f>
        <v>5514.01</v>
      </c>
    </row>
    <row r="109" spans="1:5" ht="27" thickBot="1" x14ac:dyDescent="0.35">
      <c r="A109" s="14"/>
      <c r="B109" s="11"/>
      <c r="C109" s="30" t="s">
        <v>98</v>
      </c>
      <c r="D109" s="12" t="s">
        <v>30</v>
      </c>
      <c r="E109" s="13">
        <v>0</v>
      </c>
    </row>
    <row r="110" spans="1:5" ht="15" thickBot="1" x14ac:dyDescent="0.35">
      <c r="A110" s="14"/>
      <c r="B110" s="11"/>
      <c r="C110" s="30" t="s">
        <v>105</v>
      </c>
      <c r="D110" s="12" t="s">
        <v>9</v>
      </c>
      <c r="E110" s="13">
        <v>0</v>
      </c>
    </row>
    <row r="111" spans="1:5" ht="66.599999999999994" thickBot="1" x14ac:dyDescent="0.35">
      <c r="A111" s="14"/>
      <c r="B111" s="11"/>
      <c r="C111" s="30">
        <v>2360</v>
      </c>
      <c r="D111" s="12" t="s">
        <v>133</v>
      </c>
      <c r="E111" s="13">
        <v>5514.01</v>
      </c>
    </row>
    <row r="112" spans="1:5" ht="27" thickBot="1" x14ac:dyDescent="0.35">
      <c r="A112" s="14">
        <v>900</v>
      </c>
      <c r="B112" s="7"/>
      <c r="C112" s="31"/>
      <c r="D112" s="15" t="s">
        <v>57</v>
      </c>
      <c r="E112" s="17">
        <f>SUM(E113+E117+E119)</f>
        <v>322889.57000000007</v>
      </c>
    </row>
    <row r="113" spans="1:5" ht="15" thickBot="1" x14ac:dyDescent="0.35">
      <c r="A113" s="14"/>
      <c r="B113" s="11">
        <v>90002</v>
      </c>
      <c r="C113" s="31"/>
      <c r="D113" s="12" t="s">
        <v>58</v>
      </c>
      <c r="E113" s="13">
        <f>SUM(E114:E116)</f>
        <v>316195.45000000007</v>
      </c>
    </row>
    <row r="114" spans="1:5" ht="53.4" thickBot="1" x14ac:dyDescent="0.35">
      <c r="A114" s="14"/>
      <c r="B114" s="7"/>
      <c r="C114" s="30" t="s">
        <v>127</v>
      </c>
      <c r="D114" s="12" t="s">
        <v>37</v>
      </c>
      <c r="E114" s="13">
        <v>313540.71000000002</v>
      </c>
    </row>
    <row r="115" spans="1:5" ht="42" customHeight="1" thickBot="1" x14ac:dyDescent="0.35">
      <c r="A115" s="9"/>
      <c r="B115" s="7"/>
      <c r="C115" s="30" t="s">
        <v>121</v>
      </c>
      <c r="D115" s="12" t="s">
        <v>123</v>
      </c>
      <c r="E115" s="13">
        <v>1986.4</v>
      </c>
    </row>
    <row r="116" spans="1:5" ht="27" thickBot="1" x14ac:dyDescent="0.35">
      <c r="A116" s="9"/>
      <c r="B116" s="7"/>
      <c r="C116" s="30" t="s">
        <v>122</v>
      </c>
      <c r="D116" s="12" t="s">
        <v>30</v>
      </c>
      <c r="E116" s="10">
        <v>668.34</v>
      </c>
    </row>
    <row r="117" spans="1:5" ht="40.200000000000003" thickBot="1" x14ac:dyDescent="0.35">
      <c r="A117" s="9"/>
      <c r="B117" s="10">
        <v>90019</v>
      </c>
      <c r="C117" s="32"/>
      <c r="D117" s="12" t="s">
        <v>136</v>
      </c>
      <c r="E117" s="13">
        <f>SUM(E118)</f>
        <v>6194.12</v>
      </c>
    </row>
    <row r="118" spans="1:5" ht="15" thickBot="1" x14ac:dyDescent="0.35">
      <c r="A118" s="9"/>
      <c r="B118" s="11"/>
      <c r="C118" s="30" t="s">
        <v>137</v>
      </c>
      <c r="D118" s="12" t="s">
        <v>29</v>
      </c>
      <c r="E118" s="13">
        <v>6194.12</v>
      </c>
    </row>
    <row r="119" spans="1:5" ht="15" thickBot="1" x14ac:dyDescent="0.35">
      <c r="A119" s="14"/>
      <c r="B119" s="10">
        <v>90095</v>
      </c>
      <c r="C119" s="30"/>
      <c r="D119" s="12" t="s">
        <v>10</v>
      </c>
      <c r="E119" s="21">
        <f>SUM(E120)</f>
        <v>500</v>
      </c>
    </row>
    <row r="120" spans="1:5" ht="55.5" customHeight="1" thickBot="1" x14ac:dyDescent="0.35">
      <c r="A120" s="9"/>
      <c r="B120" s="10"/>
      <c r="C120" s="30" t="s">
        <v>99</v>
      </c>
      <c r="D120" s="12" t="s">
        <v>59</v>
      </c>
      <c r="E120" s="21">
        <v>500</v>
      </c>
    </row>
    <row r="121" spans="1:5" ht="27" thickBot="1" x14ac:dyDescent="0.35">
      <c r="A121" s="22">
        <v>921</v>
      </c>
      <c r="B121" s="7"/>
      <c r="C121" s="31"/>
      <c r="D121" s="15" t="s">
        <v>60</v>
      </c>
      <c r="E121" s="17">
        <f>SUM(E122+E130)</f>
        <v>16543.38</v>
      </c>
    </row>
    <row r="122" spans="1:5" ht="27" thickBot="1" x14ac:dyDescent="0.35">
      <c r="A122" s="18"/>
      <c r="B122" s="10">
        <v>92109</v>
      </c>
      <c r="C122" s="32"/>
      <c r="D122" s="12" t="s">
        <v>61</v>
      </c>
      <c r="E122" s="13">
        <f>SUM(E123:E129)</f>
        <v>5968.38</v>
      </c>
    </row>
    <row r="123" spans="1:5" x14ac:dyDescent="0.3">
      <c r="A123" s="39"/>
      <c r="B123" s="43"/>
      <c r="C123" s="46">
        <v>750</v>
      </c>
      <c r="D123" s="49" t="s">
        <v>11</v>
      </c>
      <c r="E123" s="52">
        <v>4828.25</v>
      </c>
    </row>
    <row r="124" spans="1:5" x14ac:dyDescent="0.3">
      <c r="A124" s="40"/>
      <c r="B124" s="44"/>
      <c r="C124" s="47"/>
      <c r="D124" s="50"/>
      <c r="E124" s="53"/>
    </row>
    <row r="125" spans="1:5" x14ac:dyDescent="0.3">
      <c r="A125" s="40"/>
      <c r="B125" s="44"/>
      <c r="C125" s="47"/>
      <c r="D125" s="50"/>
      <c r="E125" s="53"/>
    </row>
    <row r="126" spans="1:5" x14ac:dyDescent="0.3">
      <c r="A126" s="40"/>
      <c r="B126" s="44"/>
      <c r="C126" s="47"/>
      <c r="D126" s="50"/>
      <c r="E126" s="53"/>
    </row>
    <row r="127" spans="1:5" ht="22.2" customHeight="1" thickBot="1" x14ac:dyDescent="0.35">
      <c r="A127" s="41"/>
      <c r="B127" s="45"/>
      <c r="C127" s="48"/>
      <c r="D127" s="51"/>
      <c r="E127" s="54"/>
    </row>
    <row r="128" spans="1:5" ht="27" customHeight="1" thickBot="1" x14ac:dyDescent="0.35">
      <c r="A128" s="9"/>
      <c r="B128" s="11"/>
      <c r="C128" s="30" t="s">
        <v>98</v>
      </c>
      <c r="D128" s="12" t="s">
        <v>30</v>
      </c>
      <c r="E128" s="10">
        <v>0.13</v>
      </c>
    </row>
    <row r="129" spans="1:5" ht="15" thickBot="1" x14ac:dyDescent="0.35">
      <c r="A129" s="9"/>
      <c r="B129" s="11"/>
      <c r="C129" s="30" t="s">
        <v>99</v>
      </c>
      <c r="D129" s="12" t="s">
        <v>112</v>
      </c>
      <c r="E129" s="13">
        <v>1140</v>
      </c>
    </row>
    <row r="130" spans="1:5" ht="15" thickBot="1" x14ac:dyDescent="0.35">
      <c r="A130" s="9"/>
      <c r="B130" s="10">
        <v>92195</v>
      </c>
      <c r="C130" s="32"/>
      <c r="D130" s="12" t="s">
        <v>10</v>
      </c>
      <c r="E130" s="13">
        <f>SUM(E131)</f>
        <v>10575</v>
      </c>
    </row>
    <row r="131" spans="1:5" ht="27" thickBot="1" x14ac:dyDescent="0.35">
      <c r="A131" s="24"/>
      <c r="B131" s="11"/>
      <c r="C131" s="30" t="s">
        <v>99</v>
      </c>
      <c r="D131" s="12" t="s">
        <v>62</v>
      </c>
      <c r="E131" s="13">
        <v>10575</v>
      </c>
    </row>
    <row r="132" spans="1:5" ht="15" thickBot="1" x14ac:dyDescent="0.35">
      <c r="A132" s="25">
        <v>926</v>
      </c>
      <c r="B132" s="11"/>
      <c r="C132" s="30"/>
      <c r="D132" s="15" t="s">
        <v>138</v>
      </c>
      <c r="E132" s="17">
        <f>SUM(E133)</f>
        <v>3156.65</v>
      </c>
    </row>
    <row r="133" spans="1:5" ht="15" thickBot="1" x14ac:dyDescent="0.35">
      <c r="A133" s="24"/>
      <c r="B133" s="11">
        <v>92695</v>
      </c>
      <c r="C133" s="30"/>
      <c r="D133" s="12" t="s">
        <v>10</v>
      </c>
      <c r="E133" s="13">
        <f>SUM(E134)</f>
        <v>3156.65</v>
      </c>
    </row>
    <row r="134" spans="1:5" ht="15" thickBot="1" x14ac:dyDescent="0.35">
      <c r="A134" s="24"/>
      <c r="B134" s="11"/>
      <c r="C134" s="30" t="s">
        <v>97</v>
      </c>
      <c r="D134" s="12" t="s">
        <v>139</v>
      </c>
      <c r="E134" s="13">
        <v>3156.65</v>
      </c>
    </row>
    <row r="135" spans="1:5" ht="15" thickBot="1" x14ac:dyDescent="0.35">
      <c r="A135" s="24"/>
      <c r="B135" s="11"/>
      <c r="C135" s="32"/>
      <c r="D135" s="15" t="s">
        <v>63</v>
      </c>
      <c r="E135" s="17">
        <f>SUM(E5+E20+E26+E31+E43+E51+E81+E91+E101+E107+E112+E121+E132)</f>
        <v>9300551.660000002</v>
      </c>
    </row>
    <row r="136" spans="1:5" x14ac:dyDescent="0.3">
      <c r="C136" s="35"/>
    </row>
    <row r="138" spans="1:5" ht="35.25" customHeight="1" x14ac:dyDescent="0.3">
      <c r="A138" s="42" t="s">
        <v>65</v>
      </c>
      <c r="B138" s="42"/>
      <c r="C138" s="42"/>
      <c r="D138" s="42"/>
      <c r="E138" s="42"/>
    </row>
    <row r="139" spans="1:5" ht="15" thickBot="1" x14ac:dyDescent="0.35"/>
    <row r="140" spans="1:5" ht="15" thickBot="1" x14ac:dyDescent="0.35">
      <c r="A140" s="1" t="s">
        <v>66</v>
      </c>
      <c r="B140" s="2" t="s">
        <v>1</v>
      </c>
      <c r="C140" s="2" t="s">
        <v>2</v>
      </c>
      <c r="D140" s="2" t="s">
        <v>3</v>
      </c>
      <c r="E140" s="3" t="s">
        <v>81</v>
      </c>
    </row>
    <row r="141" spans="1:5" ht="18" customHeight="1" thickBot="1" x14ac:dyDescent="0.35">
      <c r="A141" s="36" t="s">
        <v>95</v>
      </c>
      <c r="B141" s="7"/>
      <c r="C141" s="7"/>
      <c r="D141" s="15" t="s">
        <v>5</v>
      </c>
      <c r="E141" s="17">
        <f>SUM(E142)</f>
        <v>363617.29</v>
      </c>
    </row>
    <row r="142" spans="1:5" ht="15" thickBot="1" x14ac:dyDescent="0.35">
      <c r="A142" s="6"/>
      <c r="B142" s="30" t="s">
        <v>101</v>
      </c>
      <c r="C142" s="7"/>
      <c r="D142" s="12" t="s">
        <v>10</v>
      </c>
      <c r="E142" s="13">
        <f>SUM(E143)</f>
        <v>363617.29</v>
      </c>
    </row>
    <row r="143" spans="1:5" ht="66.599999999999994" thickBot="1" x14ac:dyDescent="0.35">
      <c r="A143" s="9"/>
      <c r="B143" s="11"/>
      <c r="C143" s="10">
        <v>2010</v>
      </c>
      <c r="D143" s="12" t="s">
        <v>67</v>
      </c>
      <c r="E143" s="13">
        <v>363617.29</v>
      </c>
    </row>
    <row r="144" spans="1:5" ht="15" thickBot="1" x14ac:dyDescent="0.35">
      <c r="A144" s="14">
        <v>750</v>
      </c>
      <c r="B144" s="7"/>
      <c r="C144" s="7"/>
      <c r="D144" s="15" t="s">
        <v>19</v>
      </c>
      <c r="E144" s="17">
        <f>SUM(E145)</f>
        <v>29745</v>
      </c>
    </row>
    <row r="145" spans="1:5" ht="15" thickBot="1" x14ac:dyDescent="0.35">
      <c r="A145" s="9"/>
      <c r="B145" s="10">
        <v>75011</v>
      </c>
      <c r="C145" s="11"/>
      <c r="D145" s="12" t="s">
        <v>68</v>
      </c>
      <c r="E145" s="13">
        <f>SUM(E146)</f>
        <v>29745</v>
      </c>
    </row>
    <row r="146" spans="1:5" ht="66.599999999999994" thickBot="1" x14ac:dyDescent="0.35">
      <c r="A146" s="9"/>
      <c r="B146" s="11"/>
      <c r="C146" s="10">
        <v>2010</v>
      </c>
      <c r="D146" s="12" t="s">
        <v>67</v>
      </c>
      <c r="E146" s="13">
        <v>29745</v>
      </c>
    </row>
    <row r="147" spans="1:5" ht="53.4" thickBot="1" x14ac:dyDescent="0.35">
      <c r="A147" s="14">
        <v>751</v>
      </c>
      <c r="B147" s="7"/>
      <c r="C147" s="7"/>
      <c r="D147" s="15" t="s">
        <v>69</v>
      </c>
      <c r="E147" s="28">
        <f>SUM(E148)</f>
        <v>639</v>
      </c>
    </row>
    <row r="148" spans="1:5" ht="27" thickBot="1" x14ac:dyDescent="0.35">
      <c r="A148" s="9"/>
      <c r="B148" s="10">
        <v>75101</v>
      </c>
      <c r="C148" s="11"/>
      <c r="D148" s="12" t="s">
        <v>70</v>
      </c>
      <c r="E148" s="21">
        <f>SUM(E149)</f>
        <v>639</v>
      </c>
    </row>
    <row r="149" spans="1:5" ht="66.599999999999994" thickBot="1" x14ac:dyDescent="0.35">
      <c r="A149" s="9"/>
      <c r="B149" s="11"/>
      <c r="C149" s="10">
        <v>2010</v>
      </c>
      <c r="D149" s="12" t="s">
        <v>67</v>
      </c>
      <c r="E149" s="21">
        <v>639</v>
      </c>
    </row>
    <row r="150" spans="1:5" ht="15" thickBot="1" x14ac:dyDescent="0.35">
      <c r="A150" s="6">
        <v>801</v>
      </c>
      <c r="B150" s="7"/>
      <c r="C150" s="26"/>
      <c r="D150" s="27" t="s">
        <v>49</v>
      </c>
      <c r="E150" s="17">
        <f>SUM(E151+E153+E155)</f>
        <v>60814.75</v>
      </c>
    </row>
    <row r="151" spans="1:5" ht="15" thickBot="1" x14ac:dyDescent="0.35">
      <c r="A151" s="9"/>
      <c r="B151" s="11">
        <v>80101</v>
      </c>
      <c r="C151" s="10"/>
      <c r="D151" s="12" t="s">
        <v>71</v>
      </c>
      <c r="E151" s="13">
        <f>SUM(E152)</f>
        <v>45547.76</v>
      </c>
    </row>
    <row r="152" spans="1:5" ht="66.599999999999994" thickBot="1" x14ac:dyDescent="0.35">
      <c r="A152" s="9"/>
      <c r="B152" s="11"/>
      <c r="C152" s="10">
        <v>2010</v>
      </c>
      <c r="D152" s="12" t="s">
        <v>67</v>
      </c>
      <c r="E152" s="13">
        <v>45547.76</v>
      </c>
    </row>
    <row r="153" spans="1:5" ht="15" thickBot="1" x14ac:dyDescent="0.35">
      <c r="A153" s="9"/>
      <c r="B153" s="11">
        <v>80110</v>
      </c>
      <c r="C153" s="10"/>
      <c r="D153" s="12" t="s">
        <v>72</v>
      </c>
      <c r="E153" s="13">
        <f>SUM(E154)</f>
        <v>11774.64</v>
      </c>
    </row>
    <row r="154" spans="1:5" ht="66.599999999999994" thickBot="1" x14ac:dyDescent="0.35">
      <c r="A154" s="9"/>
      <c r="B154" s="11"/>
      <c r="C154" s="10">
        <v>2010</v>
      </c>
      <c r="D154" s="12" t="s">
        <v>67</v>
      </c>
      <c r="E154" s="13">
        <v>11774.64</v>
      </c>
    </row>
    <row r="155" spans="1:5" ht="106.2" thickBot="1" x14ac:dyDescent="0.35">
      <c r="A155" s="9"/>
      <c r="B155" s="10">
        <v>80150</v>
      </c>
      <c r="C155" s="10"/>
      <c r="D155" s="16" t="s">
        <v>73</v>
      </c>
      <c r="E155" s="13">
        <f>SUM(E156)</f>
        <v>3492.35</v>
      </c>
    </row>
    <row r="156" spans="1:5" ht="66.599999999999994" thickBot="1" x14ac:dyDescent="0.35">
      <c r="A156" s="9"/>
      <c r="B156" s="11"/>
      <c r="C156" s="10">
        <v>2010</v>
      </c>
      <c r="D156" s="12" t="s">
        <v>67</v>
      </c>
      <c r="E156" s="13">
        <v>3492.35</v>
      </c>
    </row>
    <row r="157" spans="1:5" ht="15" thickBot="1" x14ac:dyDescent="0.35">
      <c r="A157" s="14">
        <v>852</v>
      </c>
      <c r="B157" s="7"/>
      <c r="C157" s="7"/>
      <c r="D157" s="15" t="s">
        <v>54</v>
      </c>
      <c r="E157" s="17">
        <f>SUM(E158+E160+E163+E165+E166)</f>
        <v>517582</v>
      </c>
    </row>
    <row r="158" spans="1:5" ht="15" thickBot="1" x14ac:dyDescent="0.35">
      <c r="A158" s="9"/>
      <c r="B158" s="10">
        <v>85203</v>
      </c>
      <c r="C158" s="11"/>
      <c r="D158" s="12" t="s">
        <v>74</v>
      </c>
      <c r="E158" s="13">
        <f>SUM(E159)</f>
        <v>448872</v>
      </c>
    </row>
    <row r="159" spans="1:5" ht="66.599999999999994" thickBot="1" x14ac:dyDescent="0.35">
      <c r="A159" s="9" t="s">
        <v>75</v>
      </c>
      <c r="B159" s="11"/>
      <c r="C159" s="10">
        <v>2010</v>
      </c>
      <c r="D159" s="12" t="s">
        <v>67</v>
      </c>
      <c r="E159" s="13">
        <v>448872</v>
      </c>
    </row>
    <row r="160" spans="1:5" ht="53.4" thickBot="1" x14ac:dyDescent="0.35">
      <c r="A160" s="9"/>
      <c r="B160" s="10">
        <v>85213</v>
      </c>
      <c r="C160" s="11"/>
      <c r="D160" s="12" t="s">
        <v>76</v>
      </c>
      <c r="E160" s="13">
        <f>SUM(E161)</f>
        <v>13400</v>
      </c>
    </row>
    <row r="161" spans="1:5" ht="66.599999999999994" thickBot="1" x14ac:dyDescent="0.35">
      <c r="A161" s="9"/>
      <c r="B161" s="11"/>
      <c r="C161" s="10">
        <v>2010</v>
      </c>
      <c r="D161" s="12" t="s">
        <v>67</v>
      </c>
      <c r="E161" s="13">
        <v>13400</v>
      </c>
    </row>
    <row r="162" spans="1:5" ht="15" thickBot="1" x14ac:dyDescent="0.35">
      <c r="A162" s="9"/>
      <c r="B162" s="10">
        <v>85215</v>
      </c>
      <c r="C162" s="10"/>
      <c r="D162" s="12" t="s">
        <v>77</v>
      </c>
      <c r="E162" s="13">
        <f>SUM(E163)</f>
        <v>1110</v>
      </c>
    </row>
    <row r="163" spans="1:5" ht="66.599999999999994" thickBot="1" x14ac:dyDescent="0.35">
      <c r="A163" s="9"/>
      <c r="B163" s="11"/>
      <c r="C163" s="10">
        <v>2010</v>
      </c>
      <c r="D163" s="12" t="s">
        <v>67</v>
      </c>
      <c r="E163" s="13">
        <v>1110</v>
      </c>
    </row>
    <row r="164" spans="1:5" ht="15" thickBot="1" x14ac:dyDescent="0.35">
      <c r="A164" s="9"/>
      <c r="B164" s="11">
        <v>85219</v>
      </c>
      <c r="C164" s="10"/>
      <c r="D164" s="12" t="s">
        <v>78</v>
      </c>
      <c r="E164" s="13">
        <f>SUM(E165)</f>
        <v>4200</v>
      </c>
    </row>
    <row r="165" spans="1:5" ht="66.599999999999994" thickBot="1" x14ac:dyDescent="0.35">
      <c r="A165" s="9"/>
      <c r="B165" s="11"/>
      <c r="C165" s="10">
        <v>2010</v>
      </c>
      <c r="D165" s="12" t="s">
        <v>67</v>
      </c>
      <c r="E165" s="13">
        <v>4200</v>
      </c>
    </row>
    <row r="166" spans="1:5" ht="27" thickBot="1" x14ac:dyDescent="0.35">
      <c r="A166" s="9"/>
      <c r="B166" s="11">
        <v>85228</v>
      </c>
      <c r="C166" s="10"/>
      <c r="D166" s="16" t="s">
        <v>79</v>
      </c>
      <c r="E166" s="13">
        <f>SUM(E167)</f>
        <v>50000</v>
      </c>
    </row>
    <row r="167" spans="1:5" ht="66.599999999999994" thickBot="1" x14ac:dyDescent="0.35">
      <c r="A167" s="9"/>
      <c r="B167" s="11"/>
      <c r="C167" s="10">
        <v>2010</v>
      </c>
      <c r="D167" s="12" t="s">
        <v>67</v>
      </c>
      <c r="E167" s="13">
        <v>50000</v>
      </c>
    </row>
    <row r="168" spans="1:5" ht="15" thickBot="1" x14ac:dyDescent="0.35">
      <c r="A168" s="6">
        <v>855</v>
      </c>
      <c r="B168" s="7"/>
      <c r="C168" s="8"/>
      <c r="D168" s="15" t="s">
        <v>134</v>
      </c>
      <c r="E168" s="17">
        <f>SUM(E169+E171+E173)</f>
        <v>3809491</v>
      </c>
    </row>
    <row r="169" spans="1:5" ht="15" thickBot="1" x14ac:dyDescent="0.35">
      <c r="A169" s="6"/>
      <c r="B169" s="11">
        <v>85501</v>
      </c>
      <c r="C169" s="10"/>
      <c r="D169" s="12" t="s">
        <v>140</v>
      </c>
      <c r="E169" s="13">
        <f>SUM(E170)</f>
        <v>2206775</v>
      </c>
    </row>
    <row r="170" spans="1:5" ht="66.599999999999994" thickBot="1" x14ac:dyDescent="0.35">
      <c r="A170" s="6"/>
      <c r="B170" s="11"/>
      <c r="C170" s="10">
        <v>2060</v>
      </c>
      <c r="D170" s="12" t="s">
        <v>67</v>
      </c>
      <c r="E170" s="13">
        <v>2206775</v>
      </c>
    </row>
    <row r="171" spans="1:5" ht="15" thickBot="1" x14ac:dyDescent="0.35">
      <c r="A171" s="9"/>
      <c r="B171" s="11">
        <v>85502</v>
      </c>
      <c r="C171" s="10"/>
      <c r="D171" s="12" t="s">
        <v>141</v>
      </c>
      <c r="E171" s="13">
        <f>SUM(E172)</f>
        <v>1602624</v>
      </c>
    </row>
    <row r="172" spans="1:5" ht="66.599999999999994" thickBot="1" x14ac:dyDescent="0.35">
      <c r="A172" s="9"/>
      <c r="B172" s="11"/>
      <c r="C172" s="10">
        <v>2010</v>
      </c>
      <c r="D172" s="12" t="s">
        <v>67</v>
      </c>
      <c r="E172" s="13">
        <v>1602624</v>
      </c>
    </row>
    <row r="173" spans="1:5" ht="15" thickBot="1" x14ac:dyDescent="0.35">
      <c r="A173" s="9"/>
      <c r="B173" s="11">
        <v>85503</v>
      </c>
      <c r="C173" s="10"/>
      <c r="D173" s="12"/>
      <c r="E173" s="13">
        <f>SUM(E174)</f>
        <v>92</v>
      </c>
    </row>
    <row r="174" spans="1:5" ht="93" thickBot="1" x14ac:dyDescent="0.35">
      <c r="A174" s="9"/>
      <c r="B174" s="11"/>
      <c r="C174" s="10">
        <v>2010</v>
      </c>
      <c r="D174" s="12" t="s">
        <v>142</v>
      </c>
      <c r="E174" s="13">
        <v>92</v>
      </c>
    </row>
    <row r="175" spans="1:5" ht="15" thickBot="1" x14ac:dyDescent="0.35">
      <c r="A175" s="6"/>
      <c r="B175" s="7"/>
      <c r="C175" s="7"/>
      <c r="D175" s="15" t="s">
        <v>80</v>
      </c>
      <c r="E175" s="17">
        <f>SUM(E141+E144+E147+E150+E157+E168)</f>
        <v>4781889.04</v>
      </c>
    </row>
    <row r="179" spans="1:5" x14ac:dyDescent="0.3">
      <c r="A179" s="38" t="s">
        <v>82</v>
      </c>
      <c r="B179" s="38"/>
      <c r="C179" s="38"/>
      <c r="D179" s="38"/>
      <c r="E179" s="38"/>
    </row>
    <row r="181" spans="1:5" ht="15" thickBot="1" x14ac:dyDescent="0.35">
      <c r="A181" s="37"/>
      <c r="B181" s="37"/>
      <c r="C181" s="37"/>
      <c r="D181" s="37"/>
      <c r="E181" s="37"/>
    </row>
    <row r="182" spans="1:5" ht="15" thickBot="1" x14ac:dyDescent="0.35">
      <c r="A182" s="1" t="s">
        <v>0</v>
      </c>
      <c r="B182" s="2" t="s">
        <v>1</v>
      </c>
      <c r="C182" s="2" t="s">
        <v>2</v>
      </c>
      <c r="D182" s="2" t="s">
        <v>3</v>
      </c>
      <c r="E182" s="3" t="s">
        <v>4</v>
      </c>
    </row>
    <row r="183" spans="1:5" ht="15" thickBot="1" x14ac:dyDescent="0.35">
      <c r="A183" s="14">
        <v>758</v>
      </c>
      <c r="B183" s="7"/>
      <c r="C183" s="7"/>
      <c r="D183" s="15" t="s">
        <v>83</v>
      </c>
      <c r="E183" s="17">
        <f>SUM(E184)</f>
        <v>16851.439999999999</v>
      </c>
    </row>
    <row r="184" spans="1:5" ht="15" thickBot="1" x14ac:dyDescent="0.35">
      <c r="A184" s="14"/>
      <c r="B184" s="8">
        <v>75814</v>
      </c>
      <c r="C184" s="7"/>
      <c r="D184" s="15" t="s">
        <v>45</v>
      </c>
      <c r="E184" s="13">
        <f>SUM(E185)</f>
        <v>16851.439999999999</v>
      </c>
    </row>
    <row r="185" spans="1:5" ht="40.200000000000003" thickBot="1" x14ac:dyDescent="0.35">
      <c r="A185" s="14"/>
      <c r="B185" s="7"/>
      <c r="C185" s="8">
        <v>2030</v>
      </c>
      <c r="D185" s="12" t="s">
        <v>84</v>
      </c>
      <c r="E185" s="13">
        <v>16851.439999999999</v>
      </c>
    </row>
    <row r="186" spans="1:5" ht="15" thickBot="1" x14ac:dyDescent="0.35">
      <c r="A186" s="14">
        <v>801</v>
      </c>
      <c r="B186" s="7"/>
      <c r="C186" s="7"/>
      <c r="D186" s="15" t="s">
        <v>49</v>
      </c>
      <c r="E186" s="17">
        <f>SUM(E187)</f>
        <v>113399</v>
      </c>
    </row>
    <row r="187" spans="1:5" ht="15" thickBot="1" x14ac:dyDescent="0.35">
      <c r="A187" s="14"/>
      <c r="B187" s="11">
        <v>80104</v>
      </c>
      <c r="C187" s="7"/>
      <c r="D187" s="12" t="s">
        <v>50</v>
      </c>
      <c r="E187" s="13">
        <f>SUM(E188)</f>
        <v>113399</v>
      </c>
    </row>
    <row r="188" spans="1:5" ht="40.200000000000003" thickBot="1" x14ac:dyDescent="0.35">
      <c r="A188" s="14"/>
      <c r="B188" s="7"/>
      <c r="C188" s="7">
        <v>2030</v>
      </c>
      <c r="D188" s="12" t="s">
        <v>84</v>
      </c>
      <c r="E188" s="13">
        <v>113399</v>
      </c>
    </row>
    <row r="189" spans="1:5" ht="15" thickBot="1" x14ac:dyDescent="0.35">
      <c r="A189" s="14">
        <v>852</v>
      </c>
      <c r="B189" s="7"/>
      <c r="C189" s="7"/>
      <c r="D189" s="15" t="s">
        <v>54</v>
      </c>
      <c r="E189" s="17">
        <f>SUM(E190+E192+E194+E196+E198)</f>
        <v>161659</v>
      </c>
    </row>
    <row r="190" spans="1:5" ht="53.4" thickBot="1" x14ac:dyDescent="0.35">
      <c r="A190" s="9"/>
      <c r="B190" s="10">
        <v>85213</v>
      </c>
      <c r="C190" s="11"/>
      <c r="D190" s="12" t="s">
        <v>76</v>
      </c>
      <c r="E190" s="13">
        <f>SUM(E191)</f>
        <v>7450</v>
      </c>
    </row>
    <row r="191" spans="1:5" ht="40.200000000000003" thickBot="1" x14ac:dyDescent="0.35">
      <c r="A191" s="9"/>
      <c r="B191" s="11"/>
      <c r="C191" s="10">
        <v>2030</v>
      </c>
      <c r="D191" s="12" t="s">
        <v>84</v>
      </c>
      <c r="E191" s="13">
        <v>7450</v>
      </c>
    </row>
    <row r="192" spans="1:5" ht="27" thickBot="1" x14ac:dyDescent="0.35">
      <c r="A192" s="9"/>
      <c r="B192" s="10">
        <v>85214</v>
      </c>
      <c r="C192" s="11"/>
      <c r="D192" s="12" t="s">
        <v>85</v>
      </c>
      <c r="E192" s="13">
        <f>SUM(E193)</f>
        <v>12700</v>
      </c>
    </row>
    <row r="193" spans="1:5" ht="40.200000000000003" thickBot="1" x14ac:dyDescent="0.35">
      <c r="A193" s="9"/>
      <c r="B193" s="11"/>
      <c r="C193" s="10">
        <v>2030</v>
      </c>
      <c r="D193" s="12" t="s">
        <v>84</v>
      </c>
      <c r="E193" s="13">
        <v>12700</v>
      </c>
    </row>
    <row r="194" spans="1:5" ht="15" thickBot="1" x14ac:dyDescent="0.35">
      <c r="A194" s="9"/>
      <c r="B194" s="10">
        <v>85216</v>
      </c>
      <c r="C194" s="11"/>
      <c r="D194" s="12" t="s">
        <v>86</v>
      </c>
      <c r="E194" s="13">
        <f>SUM(E195)</f>
        <v>75483</v>
      </c>
    </row>
    <row r="195" spans="1:5" ht="40.200000000000003" thickBot="1" x14ac:dyDescent="0.35">
      <c r="A195" s="9"/>
      <c r="B195" s="11"/>
      <c r="C195" s="10">
        <v>2030</v>
      </c>
      <c r="D195" s="12" t="s">
        <v>84</v>
      </c>
      <c r="E195" s="13">
        <v>75483</v>
      </c>
    </row>
    <row r="196" spans="1:5" ht="15" thickBot="1" x14ac:dyDescent="0.35">
      <c r="A196" s="9"/>
      <c r="B196" s="10">
        <v>85219</v>
      </c>
      <c r="C196" s="11"/>
      <c r="D196" s="12" t="s">
        <v>56</v>
      </c>
      <c r="E196" s="13">
        <f>SUM(E197)</f>
        <v>17410</v>
      </c>
    </row>
    <row r="197" spans="1:5" ht="40.200000000000003" thickBot="1" x14ac:dyDescent="0.35">
      <c r="A197" s="9"/>
      <c r="B197" s="11"/>
      <c r="C197" s="10">
        <v>2030</v>
      </c>
      <c r="D197" s="12" t="s">
        <v>84</v>
      </c>
      <c r="E197" s="13">
        <v>17410</v>
      </c>
    </row>
    <row r="198" spans="1:5" ht="15" thickBot="1" x14ac:dyDescent="0.35">
      <c r="A198" s="9"/>
      <c r="B198" s="11">
        <v>85230</v>
      </c>
      <c r="C198" s="10"/>
      <c r="D198" s="12"/>
      <c r="E198" s="13">
        <f>SUM(E199)</f>
        <v>48616</v>
      </c>
    </row>
    <row r="199" spans="1:5" ht="15" thickBot="1" x14ac:dyDescent="0.35">
      <c r="A199" s="9"/>
      <c r="B199" s="11"/>
      <c r="C199" s="10">
        <v>2030</v>
      </c>
      <c r="D199" s="12"/>
      <c r="E199" s="13">
        <v>48616</v>
      </c>
    </row>
    <row r="200" spans="1:5" ht="27" thickBot="1" x14ac:dyDescent="0.35">
      <c r="A200" s="14">
        <v>854</v>
      </c>
      <c r="B200" s="7"/>
      <c r="C200" s="7"/>
      <c r="D200" s="15" t="s">
        <v>87</v>
      </c>
      <c r="E200" s="17">
        <f>SUM(E201)</f>
        <v>26631</v>
      </c>
    </row>
    <row r="201" spans="1:5" ht="15" thickBot="1" x14ac:dyDescent="0.35">
      <c r="A201" s="9"/>
      <c r="B201" s="10">
        <v>85415</v>
      </c>
      <c r="C201" s="11"/>
      <c r="D201" s="12" t="s">
        <v>88</v>
      </c>
      <c r="E201" s="13">
        <f>SUM(E202)</f>
        <v>26631</v>
      </c>
    </row>
    <row r="202" spans="1:5" ht="40.200000000000003" thickBot="1" x14ac:dyDescent="0.35">
      <c r="A202" s="9"/>
      <c r="B202" s="11"/>
      <c r="C202" s="10">
        <v>2030</v>
      </c>
      <c r="D202" s="12" t="s">
        <v>84</v>
      </c>
      <c r="E202" s="13">
        <v>26631</v>
      </c>
    </row>
    <row r="203" spans="1:5" ht="15" thickBot="1" x14ac:dyDescent="0.35">
      <c r="A203" s="6"/>
      <c r="B203" s="7"/>
      <c r="C203" s="7"/>
      <c r="D203" s="15" t="s">
        <v>89</v>
      </c>
      <c r="E203" s="17">
        <f>SUM(E183+E186+E189+E200)</f>
        <v>318540.44</v>
      </c>
    </row>
    <row r="204" spans="1:5" ht="15" thickBot="1" x14ac:dyDescent="0.35">
      <c r="A204" s="9"/>
      <c r="B204" s="11"/>
      <c r="C204" s="11"/>
      <c r="D204" s="12"/>
      <c r="E204" s="11"/>
    </row>
    <row r="205" spans="1:5" ht="15" thickBot="1" x14ac:dyDescent="0.35">
      <c r="A205" s="9"/>
      <c r="B205" s="11"/>
      <c r="C205" s="11"/>
      <c r="D205" s="15" t="s">
        <v>90</v>
      </c>
      <c r="E205" s="11"/>
    </row>
    <row r="206" spans="1:5" ht="15" thickBot="1" x14ac:dyDescent="0.35">
      <c r="A206" s="9"/>
      <c r="B206" s="11"/>
      <c r="C206" s="11"/>
      <c r="D206" s="12" t="s">
        <v>91</v>
      </c>
      <c r="E206" s="13">
        <f>E135</f>
        <v>9300551.660000002</v>
      </c>
    </row>
    <row r="207" spans="1:5" ht="15" thickBot="1" x14ac:dyDescent="0.35">
      <c r="A207" s="9"/>
      <c r="B207" s="11"/>
      <c r="C207" s="11"/>
      <c r="D207" s="12" t="s">
        <v>92</v>
      </c>
      <c r="E207" s="13">
        <f>E175</f>
        <v>4781889.04</v>
      </c>
    </row>
    <row r="208" spans="1:5" ht="15" thickBot="1" x14ac:dyDescent="0.35">
      <c r="A208" s="9"/>
      <c r="B208" s="11"/>
      <c r="C208" s="11"/>
      <c r="D208" s="12" t="s">
        <v>93</v>
      </c>
      <c r="E208" s="13">
        <f>E203</f>
        <v>318540.44</v>
      </c>
    </row>
    <row r="209" spans="1:5" ht="15" thickBot="1" x14ac:dyDescent="0.35">
      <c r="A209" s="9"/>
      <c r="B209" s="11"/>
      <c r="C209" s="11"/>
      <c r="D209" s="15" t="s">
        <v>94</v>
      </c>
      <c r="E209" s="17">
        <f>SUM(E206:E208)</f>
        <v>14400981.140000002</v>
      </c>
    </row>
  </sheetData>
  <mergeCells count="23">
    <mergeCell ref="D11:D17"/>
    <mergeCell ref="E11:E17"/>
    <mergeCell ref="A34:A39"/>
    <mergeCell ref="B34:B39"/>
    <mergeCell ref="C34:C39"/>
    <mergeCell ref="D34:D39"/>
    <mergeCell ref="E34:E39"/>
    <mergeCell ref="A181:E181"/>
    <mergeCell ref="A179:E179"/>
    <mergeCell ref="A1:E1"/>
    <mergeCell ref="A123:A127"/>
    <mergeCell ref="A138:E138"/>
    <mergeCell ref="B123:B127"/>
    <mergeCell ref="C123:C127"/>
    <mergeCell ref="D123:D127"/>
    <mergeCell ref="E123:E127"/>
    <mergeCell ref="B99:B100"/>
    <mergeCell ref="C99:C100"/>
    <mergeCell ref="D99:D100"/>
    <mergeCell ref="E99:E100"/>
    <mergeCell ref="A11:A17"/>
    <mergeCell ref="B11:B17"/>
    <mergeCell ref="C11:C17"/>
  </mergeCells>
  <pageMargins left="0.70866141732283472" right="0.70866141732283472" top="0.74803149606299213" bottom="0.74803149606299213" header="0.31496062992125984" footer="0.31496062992125984"/>
  <pageSetup paperSize="9" firstPageNumber="52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Urząd Gminy Orchowo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Lange</dc:creator>
  <cp:lastModifiedBy>asia</cp:lastModifiedBy>
  <cp:lastPrinted>2017-11-15T06:47:53Z</cp:lastPrinted>
  <dcterms:created xsi:type="dcterms:W3CDTF">2017-11-10T08:38:34Z</dcterms:created>
  <dcterms:modified xsi:type="dcterms:W3CDTF">2017-11-15T06:48:44Z</dcterms:modified>
</cp:coreProperties>
</file>